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E1E356B4-C315-42A6-8E71-8CC89C931859}" xr6:coauthVersionLast="47" xr6:coauthVersionMax="47" xr10:uidLastSave="{00000000-0000-0000-0000-000000000000}"/>
  <bookViews>
    <workbookView xWindow="-120" yWindow="-120" windowWidth="29040" windowHeight="15720" xr2:uid="{824BFB01-B202-4CE9-A402-882E4D0AD664}"/>
  </bookViews>
  <sheets>
    <sheet name="พ.ย. 67" sheetId="1" r:id="rId1"/>
  </sheets>
  <definedNames>
    <definedName name="_xlnm.Print_Titles" localSheetId="0">'พ.ย. 67'!$1:$7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5" i="1" l="1"/>
  <c r="I179" i="1"/>
  <c r="F179" i="1"/>
  <c r="D179" i="1"/>
  <c r="I177" i="1"/>
  <c r="F177" i="1"/>
  <c r="D177" i="1"/>
  <c r="I175" i="1"/>
  <c r="F175" i="1"/>
  <c r="D175" i="1"/>
  <c r="M173" i="1"/>
  <c r="M172" i="1"/>
  <c r="I172" i="1"/>
  <c r="F172" i="1"/>
  <c r="D172" i="1"/>
  <c r="M171" i="1"/>
  <c r="M170" i="1"/>
  <c r="I170" i="1"/>
  <c r="F170" i="1"/>
  <c r="D170" i="1"/>
  <c r="I169" i="1"/>
  <c r="F169" i="1"/>
  <c r="D169" i="1"/>
  <c r="I168" i="1"/>
  <c r="F168" i="1"/>
  <c r="D168" i="1"/>
  <c r="I167" i="1"/>
  <c r="F167" i="1"/>
  <c r="D167" i="1"/>
  <c r="I166" i="1"/>
  <c r="F166" i="1"/>
  <c r="I165" i="1"/>
  <c r="F165" i="1"/>
  <c r="D165" i="1"/>
  <c r="I164" i="1"/>
  <c r="F164" i="1"/>
  <c r="I163" i="1"/>
  <c r="F163" i="1"/>
  <c r="I162" i="1"/>
  <c r="F162" i="1"/>
  <c r="I161" i="1"/>
  <c r="F161" i="1"/>
  <c r="D161" i="1"/>
  <c r="I160" i="1"/>
  <c r="F160" i="1"/>
  <c r="D160" i="1"/>
  <c r="I159" i="1"/>
  <c r="F159" i="1"/>
  <c r="D159" i="1"/>
  <c r="I158" i="1"/>
  <c r="F158" i="1"/>
  <c r="D158" i="1"/>
  <c r="I157" i="1"/>
  <c r="F157" i="1"/>
  <c r="D157" i="1"/>
  <c r="I156" i="1"/>
  <c r="F156" i="1"/>
  <c r="D156" i="1"/>
  <c r="M154" i="1"/>
  <c r="I154" i="1"/>
  <c r="F154" i="1"/>
  <c r="D154" i="1"/>
  <c r="I153" i="1"/>
  <c r="F153" i="1"/>
  <c r="D153" i="1"/>
  <c r="I151" i="1"/>
  <c r="F151" i="1"/>
  <c r="I150" i="1"/>
  <c r="F150" i="1"/>
  <c r="D150" i="1"/>
  <c r="I148" i="1"/>
  <c r="F148" i="1"/>
  <c r="D148" i="1"/>
  <c r="I147" i="1"/>
  <c r="F147" i="1"/>
  <c r="D147" i="1"/>
  <c r="I146" i="1"/>
  <c r="F146" i="1"/>
  <c r="D146" i="1"/>
  <c r="I145" i="1"/>
  <c r="F145" i="1"/>
  <c r="D145" i="1"/>
  <c r="I144" i="1"/>
  <c r="F144" i="1"/>
  <c r="D144" i="1"/>
  <c r="I143" i="1"/>
  <c r="F143" i="1"/>
  <c r="D143" i="1"/>
  <c r="I141" i="1"/>
  <c r="F141" i="1"/>
  <c r="D141" i="1"/>
  <c r="I140" i="1"/>
  <c r="F140" i="1"/>
  <c r="D140" i="1"/>
  <c r="I139" i="1"/>
  <c r="F139" i="1"/>
  <c r="D139" i="1"/>
  <c r="I136" i="1"/>
  <c r="F136" i="1"/>
  <c r="D136" i="1"/>
  <c r="I133" i="1"/>
  <c r="F133" i="1"/>
  <c r="M131" i="1"/>
  <c r="M130" i="1"/>
  <c r="I130" i="1"/>
  <c r="F130" i="1"/>
  <c r="M128" i="1"/>
  <c r="M127" i="1"/>
  <c r="I127" i="1"/>
  <c r="F127" i="1"/>
  <c r="M124" i="1"/>
  <c r="I124" i="1"/>
  <c r="F124" i="1"/>
  <c r="M122" i="1"/>
  <c r="M121" i="1"/>
  <c r="I121" i="1"/>
  <c r="F121" i="1"/>
  <c r="M120" i="1"/>
  <c r="M119" i="1"/>
  <c r="I119" i="1"/>
  <c r="F119" i="1"/>
  <c r="M117" i="1"/>
  <c r="M116" i="1"/>
  <c r="I116" i="1"/>
  <c r="F116" i="1"/>
  <c r="D116" i="1"/>
  <c r="I113" i="1"/>
  <c r="F113" i="1"/>
  <c r="D113" i="1"/>
  <c r="M111" i="1"/>
  <c r="M110" i="1"/>
  <c r="I110" i="1"/>
  <c r="F110" i="1"/>
  <c r="D110" i="1"/>
  <c r="M108" i="1"/>
  <c r="I108" i="1"/>
  <c r="F108" i="1"/>
  <c r="M107" i="1"/>
  <c r="I107" i="1"/>
  <c r="F107" i="1"/>
  <c r="D107" i="1"/>
  <c r="I104" i="1"/>
  <c r="F104" i="1"/>
  <c r="D104" i="1"/>
  <c r="I101" i="1"/>
  <c r="F101" i="1"/>
  <c r="D101" i="1"/>
  <c r="M99" i="1"/>
  <c r="M98" i="1"/>
  <c r="I98" i="1"/>
  <c r="F98" i="1"/>
  <c r="D98" i="1"/>
  <c r="I95" i="1"/>
  <c r="F95" i="1"/>
  <c r="D95" i="1"/>
  <c r="I92" i="1"/>
  <c r="F92" i="1"/>
  <c r="D92" i="1"/>
  <c r="I89" i="1"/>
  <c r="F89" i="1"/>
  <c r="D89" i="1"/>
  <c r="I86" i="1"/>
  <c r="F86" i="1"/>
  <c r="D86" i="1"/>
  <c r="I83" i="1"/>
  <c r="F83" i="1"/>
  <c r="D83" i="1"/>
  <c r="I80" i="1"/>
  <c r="F80" i="1"/>
  <c r="D80" i="1"/>
  <c r="I77" i="1"/>
  <c r="F77" i="1"/>
  <c r="D77" i="1"/>
  <c r="I74" i="1"/>
  <c r="F74" i="1"/>
  <c r="D74" i="1"/>
  <c r="I71" i="1"/>
  <c r="F71" i="1"/>
  <c r="D71" i="1"/>
  <c r="I68" i="1"/>
  <c r="F68" i="1"/>
  <c r="D68" i="1"/>
  <c r="I65" i="1"/>
  <c r="F65" i="1"/>
  <c r="D65" i="1"/>
  <c r="I63" i="1"/>
  <c r="F63" i="1"/>
  <c r="D63" i="1"/>
  <c r="I60" i="1"/>
  <c r="F60" i="1"/>
  <c r="D60" i="1"/>
  <c r="I57" i="1"/>
  <c r="F57" i="1"/>
  <c r="D57" i="1"/>
  <c r="I54" i="1"/>
  <c r="F54" i="1"/>
  <c r="D54" i="1"/>
  <c r="I51" i="1"/>
  <c r="F51" i="1"/>
  <c r="D51" i="1"/>
  <c r="I48" i="1"/>
  <c r="F48" i="1"/>
  <c r="D48" i="1"/>
  <c r="I45" i="1"/>
  <c r="F45" i="1"/>
  <c r="D45" i="1"/>
  <c r="I42" i="1"/>
  <c r="F42" i="1"/>
  <c r="D42" i="1"/>
  <c r="I39" i="1"/>
  <c r="F39" i="1"/>
  <c r="D39" i="1"/>
  <c r="M37" i="1"/>
  <c r="M36" i="1"/>
  <c r="I36" i="1"/>
  <c r="F36" i="1"/>
  <c r="D36" i="1"/>
  <c r="M33" i="1"/>
  <c r="M32" i="1"/>
  <c r="I32" i="1"/>
  <c r="F32" i="1"/>
  <c r="D32" i="1"/>
  <c r="M30" i="1"/>
  <c r="M29" i="1"/>
  <c r="I29" i="1"/>
  <c r="F29" i="1"/>
  <c r="D29" i="1"/>
  <c r="M28" i="1"/>
  <c r="M27" i="1"/>
  <c r="I27" i="1"/>
  <c r="F27" i="1"/>
  <c r="M26" i="1"/>
  <c r="I26" i="1"/>
  <c r="F26" i="1"/>
  <c r="D26" i="1"/>
  <c r="M24" i="1"/>
  <c r="M23" i="1"/>
  <c r="I23" i="1"/>
  <c r="F23" i="1"/>
  <c r="D23" i="1"/>
  <c r="M21" i="1"/>
  <c r="M20" i="1"/>
  <c r="I20" i="1"/>
  <c r="F20" i="1"/>
  <c r="D20" i="1"/>
  <c r="M18" i="1"/>
  <c r="M17" i="1"/>
  <c r="I17" i="1"/>
  <c r="F17" i="1"/>
  <c r="D17" i="1"/>
  <c r="M15" i="1"/>
  <c r="M14" i="1"/>
  <c r="I14" i="1"/>
  <c r="F14" i="1"/>
  <c r="D14" i="1"/>
  <c r="M12" i="1"/>
  <c r="M11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<sst xmlns="http://schemas.openxmlformats.org/spreadsheetml/2006/main" count="579" uniqueCount="248">
  <si>
    <t>แบบ สขร.1</t>
  </si>
  <si>
    <t>สรุปผลการดำเนินการจัดซื้อจัดจ้างในรอบเดือนพฤศจิกายน 2567</t>
  </si>
  <si>
    <t>กองคลัง กรมส่งเสริมสหกรณ์</t>
  </si>
  <si>
    <t>วันที่  30 เดือน พฤศจิกายน พ.ศ. 2567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</si>
  <si>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</si>
  <si>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</si>
  <si>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</si>
  <si>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</si>
  <si>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</si>
  <si>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</si>
  <si>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</si>
  <si>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</si>
  <si>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</si>
  <si>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</si>
  <si>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</si>
  <si>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</si>
  <si>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</si>
  <si>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</si>
  <si>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</si>
  <si>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</si>
  <si>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</si>
  <si>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</si>
  <si>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</si>
  <si>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</si>
  <si>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จ้างถ่ายเอกสารและจัดทำรูปเล่มวาระการประชุม คพช ครั้งที่ 4/2567</t>
  </si>
  <si>
    <t>วิธีเฉพาะเจาะจง</t>
  </si>
  <si>
    <t>ร้านบอสโกถ่ายเอกสาร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</si>
  <si>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</si>
  <si>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</si>
  <si>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1103/4</t>
  </si>
  <si>
    <t>(เพิ่มเติม)  (ของเดือนพฤศจิกายน พ.ศ. 2567)</t>
  </si>
  <si>
    <t>6 พย 67</t>
  </si>
  <si>
    <t>ตรวจเช็คและซ่อมรถยนต์ราชการ กฉ 4156 กาญจนบุรี</t>
  </si>
  <si>
    <t>บริษัท วรจักร์ยนต์ จำกัด</t>
  </si>
  <si>
    <t>ใบสั่งจ้าง 21/2568</t>
  </si>
  <si>
    <t>4 พย 67</t>
  </si>
  <si>
    <t>จ้างจัดนิทรรศการเนื่องในวันพระบิดาแห่งฝนหลวง ประจำปี 2567 (ของเดือนพฤศจิกายน พ.ศ. 2567)</t>
  </si>
  <si>
    <t>บริษัท ธีร์ บิสิเนสซัพพลาย จำกัด</t>
  </si>
  <si>
    <t>ใบสั่งจ้าง 30/2568</t>
  </si>
  <si>
    <t>11 พย 67</t>
  </si>
  <si>
    <t>จ้างดูแลและบำรุงรักษาระบบเครือข่ายคอมพิวเตอร์ของกรม ปี 2568</t>
  </si>
  <si>
    <t xml:space="preserve">e-ประกวดราคาอิเล็กทรอนิกส์ </t>
  </si>
  <si>
    <t>บริษัท ซิสเต็มเอส จำกัด</t>
  </si>
  <si>
    <t>ส.23/2568</t>
  </si>
  <si>
    <t>31 ตค 67</t>
  </si>
  <si>
    <t>จ้างเหมาดูแลรักษาตู้สาขาโทรศัพท์ ปี 2568</t>
  </si>
  <si>
    <t>บริษัท เตียวฮง สีสม จำกัด</t>
  </si>
  <si>
    <t>ใบสั่งจ้าง 18/2568</t>
  </si>
  <si>
    <t>22 ตค 67</t>
  </si>
  <si>
    <t xml:space="preserve">จ้างดูแลและบำรุงรักษาระบบเชื่อมโยงข้อมูลการบูรณาการภาครัฐ </t>
  </si>
  <si>
    <t>บริษัท เอเดฟ โซลูชั่น พลัส จำกัด</t>
  </si>
  <si>
    <t>ใบสั่งจ้าง 16/2568</t>
  </si>
  <si>
    <t>(ระยะที่ 1) ปี 2568</t>
  </si>
  <si>
    <t>24 ตค 67</t>
  </si>
  <si>
    <t>จ้างเหมาพนักงานขับรถยนต์ 2 อัตรา สสพ 2 ปี 2568</t>
  </si>
  <si>
    <t>นายพิภพ หลายชูไทย</t>
  </si>
  <si>
    <t>11000/เดือน</t>
  </si>
  <si>
    <t>ส.20/2568</t>
  </si>
  <si>
    <t>นายอำพล วานิโช</t>
  </si>
  <si>
    <t>ส.19/2568</t>
  </si>
  <si>
    <t>25 ตค 67</t>
  </si>
  <si>
    <t>จัดซื้อน้ำดื่มส่วนกลางเดือน ตุลาคม 2567</t>
  </si>
  <si>
    <t>ร้านสหกรณ์เทเวศร์ จำกัด</t>
  </si>
  <si>
    <t>กษ 1103/4758</t>
  </si>
  <si>
    <t>23 กย 67</t>
  </si>
  <si>
    <t>งานเช่าใช้ระบบเครือข่ายไร้สายและระบบเครือข่ายสื่อสารของ</t>
  </si>
  <si>
    <t xml:space="preserve">บริษัท อินเตอร์ลิ้งค์ เทเลคอม จำกัด (มหาชน) </t>
  </si>
  <si>
    <t>ส.27/2568</t>
  </si>
  <si>
    <t>21 พย 67</t>
  </si>
  <si>
    <t>จัดซื้อครุภัณฑ์คอมพิวเตอร์สำหรับระบบงานสารบรรณอิเล็กทรอนิกส์</t>
  </si>
  <si>
    <t>ห้างหุ้นส่วนจำกัด เดอะ สกาย ซิสเต็มส์</t>
  </si>
  <si>
    <t>ส.48/2568</t>
  </si>
  <si>
    <t>29 พย 67</t>
  </si>
  <si>
    <t xml:space="preserve">ตรวจเช็คตามระยะทาง ซ่อมบำรุง เปลี่ยนถ่ายน้ำมันเครื่องรถตู้โตโยต้า </t>
  </si>
  <si>
    <t>กษ 1103/9</t>
  </si>
  <si>
    <t>ฮย 7894 กทม</t>
  </si>
  <si>
    <t>28 พย 67</t>
  </si>
  <si>
    <t>จัดซื้อหนังสือพิมพ์ประจำเดือนตุลาคม 2567</t>
  </si>
  <si>
    <t>นายสมศักดิ์ รอบรู้</t>
  </si>
  <si>
    <t xml:space="preserve">   4890 ลว. 26 ก.ย. 67</t>
  </si>
  <si>
    <t>กองพัฒนาสหกรณ์ภาคการเกษตรและกลุ่มเกษตรกร</t>
  </si>
  <si>
    <t>จัดซื้อหนังสือพิมพ์รายวันและวารสารไว้บริการความรู้</t>
  </si>
  <si>
    <t xml:space="preserve">   4891 ลว. 26 ก.ย. 67</t>
  </si>
  <si>
    <t>ในห้องสมุดประจำเดือนตุลาคม 2567</t>
  </si>
  <si>
    <t>จ้างซ่อมเครื่องปริ้นเตอร์</t>
  </si>
  <si>
    <t>ร้าน เอ.โอ.ดี ซัพพลาย</t>
  </si>
  <si>
    <t xml:space="preserve">    5345 ลว. 22 ต.ค. 67</t>
  </si>
  <si>
    <t>จ้างซ่อมเครื่องคอมพิวเตอร์</t>
  </si>
  <si>
    <t xml:space="preserve">    5594 ลว.  6 พ.ย. 67</t>
  </si>
  <si>
    <t xml:space="preserve">    5595 ลว.  6 พ.ย. 67</t>
  </si>
  <si>
    <t>จ้างซ่อมเครื่องโปรเจคเตอร์</t>
  </si>
  <si>
    <t xml:space="preserve">    5344 ลว. 22 ต.ค. 67</t>
  </si>
  <si>
    <t xml:space="preserve">    5558 ลว.  5 พ.ย. 67</t>
  </si>
  <si>
    <t>จ้างซ่อมเครื่องทำน้ำร้อน - น้ำเย็น</t>
  </si>
  <si>
    <t xml:space="preserve">    5651 ลว.  8 พ.ย. 67</t>
  </si>
  <si>
    <t>จ้างซ่อมเครื่องปรับอากาศ</t>
  </si>
  <si>
    <t>บริษัท ธนสรณ์วิศวกรรม จำกัด</t>
  </si>
  <si>
    <t xml:space="preserve">    5600 ลว.  7 พ.ย. 67</t>
  </si>
  <si>
    <t xml:space="preserve">    5604 ลว.  7 พ.ย. 67</t>
  </si>
  <si>
    <t>จ้างซ่อมครุภัณฑ์คอมพิวเตอร์</t>
  </si>
  <si>
    <t xml:space="preserve">    5346 ลว. 22 ต.ค. 67</t>
  </si>
  <si>
    <t xml:space="preserve">    5699 ลว. 13 พ.ย. 67</t>
  </si>
  <si>
    <t xml:space="preserve">    5541 ลว.  4 พ.ย. 67</t>
  </si>
  <si>
    <t xml:space="preserve">    5605 ลว.  7 พ.ย. 67</t>
  </si>
  <si>
    <t>จ้างซ่อมครุภัณฑ์ปากกา</t>
  </si>
  <si>
    <t xml:space="preserve">    5581 ลว.  6 พ.ย. 67</t>
  </si>
  <si>
    <t>จ้างซ่อมเก้าอี้ห้องประชุม 226</t>
  </si>
  <si>
    <t xml:space="preserve">    5928 ลว. 26 พ.ย. 67</t>
  </si>
  <si>
    <t>จ้างซ่อมเครื่องโทรสารเลเซอร์</t>
  </si>
  <si>
    <t xml:space="preserve">    5921 ลว. 26 พ.ย. 67</t>
  </si>
  <si>
    <t xml:space="preserve">    5942 ลว. 26 พ.ย. 67</t>
  </si>
  <si>
    <t xml:space="preserve">จ้างดูแลและบำรุงรักษาระบบตรวจการสหกรณ์                    </t>
  </si>
  <si>
    <t xml:space="preserve">ห้างหุ้นส่วนจำกัด โอโอไอ   </t>
  </si>
  <si>
    <t>ใบสั่งจ้าง 6/2568</t>
  </si>
  <si>
    <t>ประจำปีงบประมาณ พ.ศ. 2568</t>
  </si>
  <si>
    <t xml:space="preserve">แอซโซซิเอชั่น   </t>
  </si>
  <si>
    <t xml:space="preserve">     พ.ย. 2567</t>
  </si>
  <si>
    <t>จ้างเหมารถตู้โดยสารปรับอากาศ</t>
  </si>
  <si>
    <t xml:space="preserve">ห้างหุ้นส่วนจำกัด เอกทัศน์ ทัวร์ </t>
  </si>
  <si>
    <t>ใบสั่งจ้าง 29/2568</t>
  </si>
  <si>
    <t>12 พ.ย. 2567</t>
  </si>
  <si>
    <t>จ้างเหมารถตู้โดยสารปรับอากาศ (เงินกองทุนพัฒนาสหกรณ์)</t>
  </si>
  <si>
    <t>ที่ กษ 1103/5754</t>
  </si>
  <si>
    <t>15 พ.ย. 2567</t>
  </si>
  <si>
    <t>ที่ กษ 1103/5755</t>
  </si>
  <si>
    <t xml:space="preserve">จ้างเหมาทำความสะอาดอาคารที่ทำการของกรมส่งเสริมสหกรณ์ </t>
  </si>
  <si>
    <t xml:space="preserve">ห้างหุ้นส่วนจำกัด </t>
  </si>
  <si>
    <t>2/2568</t>
  </si>
  <si>
    <t>ประจำปีงบประมาณ พ.ศ. 2568 (เดือนตุลาคม พ.ศ. 2567)</t>
  </si>
  <si>
    <t>ยูเนี่ยนเปอร์เฟคท์</t>
  </si>
  <si>
    <t>25 ต.ค. 2567</t>
  </si>
  <si>
    <t>จ้างเหมาทำความสะอาดอาคารที่ทำการของกรมส่งเสริมสหกรณ์</t>
  </si>
  <si>
    <t>บริษัท เค.เอส.ซี.คลีนนิ่ง เซอร์วิส จำกัด </t>
  </si>
  <si>
    <t>ส. ๒๘/๒๕๖๘</t>
  </si>
  <si>
    <t>จ้างพิมพ์ป้ายสติ๊กเกอร์ศูนย์บริการเกษตรพิรุณราช</t>
  </si>
  <si>
    <t xml:space="preserve">ร้าน เอ.โอ.ดี ซัพพลาย  </t>
  </si>
  <si>
    <t>ที่  กษ  1103/7</t>
  </si>
  <si>
    <t>22 พ.ย. 2567</t>
  </si>
  <si>
    <t>จ้างเหมารถตู้โดยสารปรับอากาศ เพื่อติดตามงานจัดที่ดิน</t>
  </si>
  <si>
    <t>ใบสั่งจ้าง 33/2568</t>
  </si>
  <si>
    <t>ในพื้นที่นิคมสหกรณ์ (เงินรายได้นิคมสหกรณ์)</t>
  </si>
  <si>
    <t>27 พ.ย. 2567</t>
  </si>
  <si>
    <t>จ้างบำรุงรักษาระบบฐานข้อมูลทะเบียนสหกรณ์/กลุ่มเกษตรกร ปีงบประมาณ พ.ศ. 2568</t>
  </si>
  <si>
    <t xml:space="preserve">บริษัท เอสเอ็นเจ คอนซัลแทนท์ แอนด์โซลูชั่นส์ จำกัด </t>
  </si>
  <si>
    <t>ใบสั่งจ้าง 27/2568</t>
  </si>
  <si>
    <t>7 พย 67</t>
  </si>
  <si>
    <t>จ้างดูแลและบำรุงรักษาระบบ MIS สำหรับการกำกับตรวจสอบสหกรณ์ทางการเงินประจำปีงบประมาณ พ.ศ. 2568</t>
  </si>
  <si>
    <t xml:space="preserve">บริษัท คลิกเน็กซ์ จำกัด </t>
  </si>
  <si>
    <t>ส.29/2568</t>
  </si>
  <si>
    <t>จ้างดูแลและบำรุงรักษาระบบงานจำนวน 4 ระบบ ประจำปีงบประมาณ พ.ศ. 2568</t>
  </si>
  <si>
    <t xml:space="preserve">ห้างหุ้นส่วนจำกัด โอโอไอ แอซโซซิเอชั่น </t>
  </si>
  <si>
    <t>ใบสั่งจ้าง 22/2568</t>
  </si>
  <si>
    <t>15 พย 67</t>
  </si>
  <si>
    <t>จัดซื้อครุภัณฑ์คอมพิวเตอร์ จำนวน 3 รายการ</t>
  </si>
  <si>
    <t xml:space="preserve">บริษัท เอ็นพี คอนเน็ค จำกัด </t>
  </si>
  <si>
    <t>ส.30/2568</t>
  </si>
  <si>
    <t>จ้างโครงการจัดนิทรรศการเผยแพร่ผลงานหัวข้อ “สหกรณ์นักเรียน” ของกรมส่งเสริมสหกรณ์</t>
  </si>
  <si>
    <t xml:space="preserve">บริษัท อ้อต้นเล็ก จำกัด </t>
  </si>
  <si>
    <t>ใบสั่งจ้าง 28/2568</t>
  </si>
  <si>
    <t>12 พย 67</t>
  </si>
  <si>
    <t>จ้างปรับปรุงระบบไฟฟ้า สำนักพัฒนาและถ่ายทอดเทคโนโลยีการสหกรณ์</t>
  </si>
  <si>
    <t>การไฟฟ้านครหลวง</t>
  </si>
  <si>
    <t xml:space="preserve"> กษ 1103/7873</t>
  </si>
  <si>
    <t>25 พย 67</t>
  </si>
  <si>
    <t>จ้างพิมพ์บอร์ดนิทรรศการวันคล้ายวันพระบรมราชสมภพพระบาทสมเด็จ</t>
  </si>
  <si>
    <t>นายบรรจง เย็นใจ</t>
  </si>
  <si>
    <t>กษ 1103/8</t>
  </si>
  <si>
    <t>พระบรมชนกาธิเบศร มหาภูมิพลอดุลยเดชมหาราช บรมนาถบพิตร</t>
  </si>
  <si>
    <t>26 พย 67</t>
  </si>
  <si>
    <t>จัดซื้อวัสดุโครงการฝึกอบรม 2 รายการ (สทส.)</t>
  </si>
  <si>
    <t>ร้านอาทรพาณิชย์</t>
  </si>
  <si>
    <t xml:space="preserve"> 4125 ลว 28 ตค. 67</t>
  </si>
  <si>
    <t>จ้างทำตรายางประทับ 15 รายการ (ฝบท.กค)</t>
  </si>
  <si>
    <t>ร้านเอนกสเตชั่นเนอรี่</t>
  </si>
  <si>
    <t xml:space="preserve"> 5559 ลว 4 พย. 67</t>
  </si>
  <si>
    <t>บริษัท มาเธอร์ แอนด์ ซันการ์เม้นท์ จำกัด</t>
  </si>
  <si>
    <t xml:space="preserve"> 5584 ลว 6 พย. 67</t>
  </si>
  <si>
    <t>จัดซื้อวัสดุสำนักงาน 22 รายการ (สสพ.2)</t>
  </si>
  <si>
    <t xml:space="preserve"> 5585 ลว 6 พย. 67</t>
  </si>
  <si>
    <t>จัดซื้อวัสดุโครงการฝึกอบรม 3 รายการ (กพง.)</t>
  </si>
  <si>
    <t>2217 ลว 4 พย. 67</t>
  </si>
  <si>
    <t xml:space="preserve">จัดซื้อวัสดุสำนักงาน 9 รายการ (โดยเบิกจ่ายเงิน กพส.) </t>
  </si>
  <si>
    <t>5670 ลว 12 พย. 67</t>
  </si>
  <si>
    <t>จัดซื้อกล่องพลาสติกเอนกประสงค์ ขนาด 100 ลิตร/500 ใบ (สสพ.2)</t>
  </si>
  <si>
    <t>5671 ลว 12 พย. 67</t>
  </si>
  <si>
    <t>จ้างทำตรายางประทับ 8 รายการ (ศสท.)</t>
  </si>
  <si>
    <t>5672 ลว 12 พย. 67</t>
  </si>
  <si>
    <t>5687 ลว 15 พย. 67</t>
  </si>
  <si>
    <t>จัดซื้อวัสดุโครงการฝึกอบรม 3 รายการ (สนม.)</t>
  </si>
  <si>
    <t>2256 ลว 12 พย. 67</t>
  </si>
  <si>
    <t>ร้าน เจ.เอ็น.พี กรุ๊ป</t>
  </si>
  <si>
    <t>จัดซื้อวัสดุโครงการฝึกอบรม 2 รายการ (กพก.)</t>
  </si>
  <si>
    <t>5904 ลว 22 พย. 67</t>
  </si>
  <si>
    <t>จัดซื้อครุภัณฑ์สำนักงาน เครื่องปรับอากาศ ระบบ Inverter</t>
  </si>
  <si>
    <t>5926 ลว 26 พย. 67</t>
  </si>
  <si>
    <t>ขนาด 18,000 บีทียู จำนวน 2 เครื่อง (กผง.)</t>
  </si>
  <si>
    <t>ใบสั่งซื้อ 4/2568 ลว. 26 พย. 67</t>
  </si>
  <si>
    <t>จัดซื้อของที่ระลึก 2 ชุด (กลุ่มวิเทศสัมพันธ์ กผง.)</t>
  </si>
  <si>
    <t>ร้านเบญจรงค์สวนจตุจักร</t>
  </si>
  <si>
    <t>1692 ลว 19 พย. 67</t>
  </si>
  <si>
    <t>จัดซื้อของที่ระลึก 1 ชุด (กลุ่มวิเทศสัมพันธ์ กผง.)</t>
  </si>
  <si>
    <t>1680 ลว 19 พย. 67</t>
  </si>
  <si>
    <t>จัดซื้อพานพุ่มดอกไม้สด 1 พาน (กลุ่มช่วยฯ สลก)</t>
  </si>
  <si>
    <t>4460 ลว 19 พย. 67</t>
  </si>
  <si>
    <t>จัดซื้อกระดาษถ่ายเอกสารหรือพิมพ์งาน 100 รีม (กกจ.)</t>
  </si>
  <si>
    <t>เฉพาะเจาะจง</t>
  </si>
  <si>
    <t>5925 ลว 26 พย. 67</t>
  </si>
  <si>
    <t>จ้างทำตรายางประทับ 2 รายการ (กลุ่มตรวจราชการ สลก)</t>
  </si>
  <si>
    <t>5936 ลว 26 พย. 67</t>
  </si>
  <si>
    <t>หจก.ภูมิรพี 2007 (สาขา 5) จ.นครราชสีมา</t>
  </si>
  <si>
    <t>9784 ลว 22 พย. 67</t>
  </si>
  <si>
    <t>บริษัท บีแม็กซ์ ปิโตรเลี่ยม จำกัด (สาขา 3)</t>
  </si>
  <si>
    <t>(เงิน กพส.)</t>
  </si>
  <si>
    <t>บริษัท เขาใหญ่สเตชั่น จำกัด</t>
  </si>
  <si>
    <t>สหกรณ์โคนมไทยมิลค์ จำกัด</t>
  </si>
  <si>
    <t>จัดซื้อ/จัดจ้าง (กองพัฒนาระบบสนับสนุนการสหกรณ์)</t>
  </si>
  <si>
    <t>5974 ลว 27 พย. 67</t>
  </si>
  <si>
    <t>จัดซื้อวัสดุ 4 รายการ (โดยเบิกจ่ายเงินนอก เงินรายได้นิคมสหกรณ์)</t>
  </si>
  <si>
    <t>อยู่ในวงเงิน เงินนอกงบประมาณ</t>
  </si>
  <si>
    <t>5997 ลว 28 พย. 67</t>
  </si>
  <si>
    <t>จ้างทำตรายางประทับหมึกในตัว 6 รายการ (กลุ่มพัสดุ)</t>
  </si>
  <si>
    <t>5983 ลว 28 พย. 67</t>
  </si>
  <si>
    <t>จัดซื้อวัสดุสำนักงาน 6 รายการ (กลุ่มตรวจราชการ)</t>
  </si>
  <si>
    <t>5984 ลว 28 พย. 67</t>
  </si>
  <si>
    <t>จ้างจัดนิทรรศการเนื่องในงานวันเกษตรแห่งชาติ ปี 2568</t>
  </si>
  <si>
    <t>บริษัท ธีร์ บิสิเนส ซัพพลาย จำกัด</t>
  </si>
  <si>
    <t>ใบสั่งจ้าง 31/2568</t>
  </si>
  <si>
    <t>จ้างประชาสัมพันธ์เสริมสร้างภาพลักษณ์กรมส่งเสริมสหกรณ์ ผ่านสื่อ</t>
  </si>
  <si>
    <t>นางสาวธีรนันท์ จึงสุทธิวงษ์</t>
  </si>
  <si>
    <t>ใบสั่งจ้าง 23/2568</t>
  </si>
  <si>
    <t>ออนไลน์และสื่อหนังสือพิมพ์</t>
  </si>
  <si>
    <t>จัดซื้อน้ำดื่ม ประจำเดือนพฤศจิกายน 2567</t>
  </si>
  <si>
    <t>ร้าน สหกรณ์เทเวศน์ จำกัด</t>
  </si>
  <si>
    <t xml:space="preserve"> กษ 1103.2/6236</t>
  </si>
  <si>
    <t>ของหน่วยงานส่วนกลาง กรมส่งเสริมสหกรณ์</t>
  </si>
  <si>
    <t>18 ธ.ค. 2567</t>
  </si>
  <si>
    <t>ในห้องสมุดประจำเดือนพฤศจิกายน 2567</t>
  </si>
  <si>
    <t>จ้างเหมาดูแลกำจัดปลวก มด แมลงสาบ หนูและยุงประจำปีงบประมาณ พ.ศ. 2568 ประจำเดือนพฤศจิกายน 2567</t>
  </si>
  <si>
    <t>ห้างหุ้นส่วนจำกัด สยามธุรภัณฑ์, 14600 บาท</t>
  </si>
  <si>
    <t>ห้างหุ้นส่วนจำกัด สยามธุรภัณฑ์</t>
  </si>
  <si>
    <t xml:space="preserve">      5319 ลว. 22 ต.ค. 67</t>
  </si>
  <si>
    <t>ใบสั่งจ้าง 6/2568 ลว. 18  พ.ย. 2567</t>
  </si>
  <si>
    <t>กรมส่งเสริมสหกรณ์ ปีงบประมาณ พ.ศ. 2568</t>
  </si>
  <si>
    <t>จ้างซ่อมเครื่องพิมพ์เลเซอร์ (โดยใช้เงินกองทุนพัฒนาสหกรณ์)</t>
  </si>
  <si>
    <t xml:space="preserve">จัดซื้อกระเป๋าเอกสาร 300ใบ โครงการฝึกอบรม (โดยเบิกจ่ายเงินกองทุนพัฒนาสหกรณ์) </t>
  </si>
  <si>
    <t>จัดซื้อกระดาษถ่ายเอกสารหรือพิมพ์งาน 150 รีม (สนม) (โดยเบิกจ่ายเงินนอกงบประมาณ ฝากคลัง)</t>
  </si>
  <si>
    <t xml:space="preserve">จัดซื้อน้ำมันเชื้อเพลิงสำหรับรถยนต์ราชการ ใช้ในโครงการสัมมนา โดยเบิกจ่ายจากเงินกองทุนพัฒนาสหกรณ์ </t>
  </si>
  <si>
    <t>จัดซื้อหนังสือพิมพ์ประจำเดือนพฤศจิกายน 2567 กองพัฒนาสหกรณ์ภาคการเกษตรและกลุ่มเกษตรกร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</si>
</sst>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1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  <charset val="222"/>
    </font>
    <font>
      <sz val="16"/>
      <name val="Cordia New"/>
      <family val="2"/>
      <charset val="222"/>
    </font>
    <font>
      <sz val="16"/>
      <name val="TH SarabunIT๙"/>
      <family val="2"/>
      <charset val="222"/>
    </font>
    <font>
      <u/>
      <sz val="16"/>
      <name val="TH SarabunIT๙"/>
      <family val="2"/>
      <charset val="222"/>
    </font>
    <font>
      <b/>
      <u/>
      <sz val="16"/>
      <name val="TH SarabunIT๙"/>
      <family val="2"/>
      <charset val="222"/>
    </font>
    <font>
      <sz val="16"/>
      <color rgb="FF000000"/>
      <name val="TH SarabunIT๙"/>
      <family val="2"/>
      <charset val="222"/>
    </font>
    <font>
      <sz val="16"/>
      <name val="TH SarabunIT๙"/>
      <family val="2"/>
    </font>
    <font>
      <sz val="8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52">
    <xf numFmtId="0" fontId="0" fillId="0" borderId="0" xfId="0"/>
    <xf numFmtId="0" fontId="2" fillId="0" borderId="0" xfId="2" applyFont="1" applyAlignment="1">
      <alignment horizontal="center" vertical="center" shrinkToFit="1"/>
    </xf>
    <xf numFmtId="0" fontId="2" fillId="0" borderId="0" xfId="2" applyFont="1" applyAlignment="1">
      <alignment shrinkToFit="1"/>
    </xf>
    <xf numFmtId="43" fontId="2" fillId="0" borderId="0" xfId="1" applyFont="1" applyAlignment="1">
      <alignment shrinkToFit="1"/>
    </xf>
    <xf numFmtId="187" fontId="2" fillId="0" borderId="0" xfId="1" applyNumberFormat="1" applyFont="1" applyAlignment="1">
      <alignment shrinkToFit="1"/>
    </xf>
    <xf numFmtId="0" fontId="2" fillId="0" borderId="0" xfId="2" applyFont="1" applyAlignment="1">
      <alignment horizontal="left" shrinkToFit="1"/>
    </xf>
    <xf numFmtId="43" fontId="2" fillId="0" borderId="0" xfId="1" applyFont="1" applyAlignment="1">
      <alignment horizontal="center" shrinkToFit="1"/>
    </xf>
    <xf numFmtId="49" fontId="2" fillId="0" borderId="0" xfId="2" applyNumberFormat="1" applyFont="1" applyAlignment="1">
      <alignment horizontal="center" vertical="center" shrinkToFit="1"/>
    </xf>
    <xf numFmtId="0" fontId="3" fillId="0" borderId="0" xfId="2" applyFont="1"/>
    <xf numFmtId="0" fontId="2" fillId="0" borderId="1" xfId="2" applyFont="1" applyBorder="1" applyAlignment="1">
      <alignment horizontal="center" vertical="center" shrinkToFit="1"/>
    </xf>
    <xf numFmtId="187" fontId="2" fillId="0" borderId="2" xfId="1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 vertical="center" shrinkToFit="1"/>
    </xf>
    <xf numFmtId="187" fontId="2" fillId="0" borderId="5" xfId="1" applyNumberFormat="1" applyFont="1" applyBorder="1" applyAlignment="1">
      <alignment horizontal="center" vertical="center" shrinkToFit="1"/>
    </xf>
    <xf numFmtId="43" fontId="2" fillId="0" borderId="2" xfId="1" applyFont="1" applyBorder="1" applyAlignment="1">
      <alignment horizontal="center" shrinkToFit="1"/>
    </xf>
    <xf numFmtId="0" fontId="2" fillId="0" borderId="2" xfId="2" applyFont="1" applyBorder="1" applyAlignment="1">
      <alignment horizontal="center" shrinkToFit="1"/>
    </xf>
    <xf numFmtId="0" fontId="2" fillId="0" borderId="6" xfId="2" applyFont="1" applyBorder="1" applyAlignment="1">
      <alignment horizontal="center" vertical="center" shrinkToFit="1"/>
    </xf>
    <xf numFmtId="187" fontId="2" fillId="0" borderId="6" xfId="1" applyNumberFormat="1" applyFont="1" applyBorder="1" applyAlignment="1">
      <alignment horizontal="center" shrinkToFit="1"/>
    </xf>
    <xf numFmtId="43" fontId="2" fillId="0" borderId="6" xfId="1" applyFont="1" applyBorder="1" applyAlignment="1">
      <alignment horizontal="center" vertical="center" shrinkToFit="1"/>
    </xf>
    <xf numFmtId="0" fontId="2" fillId="0" borderId="7" xfId="2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43" fontId="2" fillId="0" borderId="0" xfId="1" applyFont="1" applyBorder="1" applyAlignment="1">
      <alignment horizontal="center" vertical="center" shrinkToFit="1"/>
    </xf>
    <xf numFmtId="187" fontId="2" fillId="0" borderId="8" xfId="1" applyNumberFormat="1" applyFont="1" applyBorder="1" applyAlignment="1">
      <alignment horizontal="center" vertical="center" shrinkToFit="1"/>
    </xf>
    <xf numFmtId="0" fontId="2" fillId="0" borderId="8" xfId="2" applyFont="1" applyBorder="1" applyAlignment="1">
      <alignment horizontal="center" vertical="center" shrinkToFit="1"/>
    </xf>
    <xf numFmtId="43" fontId="2" fillId="0" borderId="6" xfId="1" applyFont="1" applyBorder="1" applyAlignment="1">
      <alignment horizontal="center" shrinkToFit="1"/>
    </xf>
    <xf numFmtId="0" fontId="2" fillId="0" borderId="6" xfId="2" applyFont="1" applyBorder="1" applyAlignment="1">
      <alignment horizontal="center" shrinkToFit="1"/>
    </xf>
    <xf numFmtId="0" fontId="2" fillId="0" borderId="9" xfId="2" applyFont="1" applyBorder="1" applyAlignment="1">
      <alignment horizontal="center" vertical="center" shrinkToFit="1"/>
    </xf>
    <xf numFmtId="187" fontId="2" fillId="0" borderId="9" xfId="1" applyNumberFormat="1" applyFont="1" applyBorder="1" applyAlignment="1">
      <alignment horizontal="center" shrinkToFit="1"/>
    </xf>
    <xf numFmtId="0" fontId="2" fillId="0" borderId="10" xfId="2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center" vertical="center" shrinkToFit="1"/>
    </xf>
    <xf numFmtId="43" fontId="2" fillId="0" borderId="11" xfId="1" applyFont="1" applyBorder="1" applyAlignment="1">
      <alignment horizontal="center" vertical="center" shrinkToFit="1"/>
    </xf>
    <xf numFmtId="0" fontId="2" fillId="0" borderId="11" xfId="2" applyFont="1" applyBorder="1" applyAlignment="1">
      <alignment horizontal="center" vertical="center" shrinkToFit="1"/>
    </xf>
    <xf numFmtId="43" fontId="2" fillId="0" borderId="9" xfId="1" applyFont="1" applyBorder="1" applyAlignment="1">
      <alignment horizontal="center" shrinkToFit="1"/>
    </xf>
    <xf numFmtId="0" fontId="2" fillId="0" borderId="9" xfId="2" applyFont="1" applyBorder="1" applyAlignment="1">
      <alignment horizontal="center" shrinkToFit="1"/>
    </xf>
    <xf numFmtId="0" fontId="4" fillId="0" borderId="2" xfId="2" applyFont="1" applyBorder="1" applyAlignment="1">
      <alignment horizontal="center" vertical="center" shrinkToFit="1"/>
    </xf>
    <xf numFmtId="0" fontId="4" fillId="0" borderId="2" xfId="2" applyFont="1" applyBorder="1" applyAlignment="1">
      <alignment shrinkToFit="1"/>
    </xf>
    <xf numFmtId="43" fontId="4" fillId="0" borderId="2" xfId="1" applyFont="1" applyBorder="1" applyAlignment="1">
      <alignment horizontal="right" shrinkToFit="1"/>
    </xf>
    <xf numFmtId="187" fontId="4" fillId="0" borderId="2" xfId="2" applyNumberFormat="1" applyFont="1" applyBorder="1"/>
    <xf numFmtId="0" fontId="4" fillId="0" borderId="3" xfId="0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 shrinkToFit="1"/>
    </xf>
    <xf numFmtId="0" fontId="4" fillId="0" borderId="0" xfId="2" applyFont="1" applyAlignment="1">
      <alignment horizontal="left" vertical="center" shrinkToFit="1"/>
    </xf>
    <xf numFmtId="43" fontId="4" fillId="0" borderId="0" xfId="1" applyFont="1" applyBorder="1" applyAlignment="1">
      <alignment horizontal="left" shrinkToFit="1"/>
    </xf>
    <xf numFmtId="43" fontId="4" fillId="0" borderId="8" xfId="1" applyFont="1" applyBorder="1" applyAlignment="1">
      <alignment horizontal="left" shrinkToFit="1"/>
    </xf>
    <xf numFmtId="0" fontId="4" fillId="0" borderId="5" xfId="2" applyFont="1" applyBorder="1" applyAlignment="1">
      <alignment horizontal="left" vertical="center" shrinkToFit="1"/>
    </xf>
    <xf numFmtId="43" fontId="4" fillId="0" borderId="2" xfId="1" applyFont="1" applyBorder="1" applyAlignment="1">
      <alignment horizontal="left" shrinkToFit="1"/>
    </xf>
    <xf numFmtId="0" fontId="4" fillId="0" borderId="6" xfId="2" applyFont="1" applyBorder="1" applyAlignment="1">
      <alignment horizontal="left" shrinkToFit="1"/>
    </xf>
    <xf numFmtId="43" fontId="4" fillId="0" borderId="6" xfId="1" applyFont="1" applyBorder="1" applyAlignment="1">
      <alignment horizontal="right" shrinkToFit="1"/>
    </xf>
    <xf numFmtId="187" fontId="4" fillId="0" borderId="6" xfId="2" applyNumberFormat="1" applyFont="1" applyBorder="1"/>
    <xf numFmtId="0" fontId="4" fillId="0" borderId="7" xfId="2" applyFont="1" applyBorder="1" applyAlignment="1">
      <alignment horizontal="center" vertical="center" shrinkToFit="1"/>
    </xf>
    <xf numFmtId="4" fontId="4" fillId="0" borderId="0" xfId="2" applyNumberFormat="1" applyFont="1" applyAlignment="1">
      <alignment horizontal="left" shrinkToFit="1"/>
    </xf>
    <xf numFmtId="4" fontId="4" fillId="0" borderId="8" xfId="2" applyNumberFormat="1" applyFont="1" applyBorder="1" applyAlignment="1">
      <alignment horizontal="left" shrinkToFit="1"/>
    </xf>
    <xf numFmtId="43" fontId="4" fillId="0" borderId="6" xfId="1" applyFont="1" applyBorder="1" applyAlignment="1">
      <alignment horizontal="left" shrinkToFit="1"/>
    </xf>
    <xf numFmtId="0" fontId="4" fillId="0" borderId="9" xfId="2" applyFont="1" applyBorder="1" applyAlignment="1">
      <alignment horizontal="center" vertical="center" shrinkToFit="1"/>
    </xf>
    <xf numFmtId="0" fontId="4" fillId="0" borderId="9" xfId="2" applyFont="1" applyBorder="1" applyAlignment="1">
      <alignment shrinkToFit="1"/>
    </xf>
    <xf numFmtId="43" fontId="4" fillId="0" borderId="9" xfId="1" applyFont="1" applyBorder="1" applyAlignment="1">
      <alignment horizontal="right" shrinkToFit="1"/>
    </xf>
    <xf numFmtId="187" fontId="4" fillId="0" borderId="9" xfId="2" applyNumberFormat="1" applyFont="1" applyBorder="1"/>
    <xf numFmtId="0" fontId="4" fillId="0" borderId="10" xfId="2" applyFont="1" applyBorder="1" applyAlignment="1">
      <alignment horizontal="center" shrinkToFit="1"/>
    </xf>
    <xf numFmtId="4" fontId="4" fillId="0" borderId="1" xfId="2" applyNumberFormat="1" applyFont="1" applyBorder="1" applyAlignment="1">
      <alignment horizontal="left" shrinkToFit="1"/>
    </xf>
    <xf numFmtId="43" fontId="4" fillId="0" borderId="1" xfId="1" applyFont="1" applyBorder="1" applyAlignment="1">
      <alignment horizontal="left" shrinkToFit="1"/>
    </xf>
    <xf numFmtId="43" fontId="4" fillId="0" borderId="11" xfId="1" applyFont="1" applyBorder="1" applyAlignment="1">
      <alignment horizontal="left" shrinkToFit="1"/>
    </xf>
    <xf numFmtId="4" fontId="4" fillId="0" borderId="11" xfId="2" applyNumberFormat="1" applyFont="1" applyBorder="1" applyAlignment="1">
      <alignment horizontal="left" shrinkToFit="1"/>
    </xf>
    <xf numFmtId="43" fontId="4" fillId="0" borderId="9" xfId="1" applyFont="1" applyBorder="1" applyAlignment="1">
      <alignment horizontal="left" shrinkToFit="1"/>
    </xf>
    <xf numFmtId="0" fontId="3" fillId="0" borderId="1" xfId="2" applyFont="1" applyBorder="1"/>
    <xf numFmtId="0" fontId="4" fillId="0" borderId="6" xfId="2" applyFont="1" applyBorder="1" applyAlignment="1">
      <alignment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2" applyFont="1" applyBorder="1" applyAlignment="1">
      <alignment horizontal="left" vertical="center" shrinkToFit="1"/>
    </xf>
    <xf numFmtId="0" fontId="4" fillId="0" borderId="6" xfId="2" applyFont="1" applyBorder="1" applyAlignment="1">
      <alignment wrapText="1" shrinkToFit="1"/>
    </xf>
    <xf numFmtId="0" fontId="4" fillId="0" borderId="7" xfId="2" applyFont="1" applyBorder="1" applyAlignment="1">
      <alignment horizontal="center" shrinkToFit="1"/>
    </xf>
    <xf numFmtId="3" fontId="4" fillId="0" borderId="6" xfId="2" applyNumberFormat="1" applyFont="1" applyBorder="1"/>
    <xf numFmtId="43" fontId="4" fillId="0" borderId="7" xfId="1" applyFont="1" applyBorder="1" applyAlignment="1">
      <alignment horizontal="center" vertical="center" shrinkToFit="1"/>
    </xf>
    <xf numFmtId="43" fontId="4" fillId="0" borderId="0" xfId="1" applyFont="1" applyBorder="1" applyAlignment="1">
      <alignment horizontal="right" shrinkToFit="1"/>
    </xf>
    <xf numFmtId="0" fontId="4" fillId="0" borderId="6" xfId="2" applyFont="1" applyBorder="1" applyAlignment="1">
      <alignment horizontal="left" vertical="center" shrinkToFit="1"/>
    </xf>
    <xf numFmtId="43" fontId="4" fillId="0" borderId="6" xfId="1" applyFont="1" applyBorder="1" applyAlignment="1">
      <alignment horizontal="center" shrinkToFit="1"/>
    </xf>
    <xf numFmtId="43" fontId="4" fillId="0" borderId="0" xfId="1" applyFont="1" applyBorder="1" applyAlignment="1">
      <alignment horizontal="center" shrinkToFit="1"/>
    </xf>
    <xf numFmtId="0" fontId="4" fillId="0" borderId="0" xfId="2" applyFont="1" applyAlignment="1">
      <alignment horizontal="center" vertical="center" shrinkToFit="1"/>
    </xf>
    <xf numFmtId="0" fontId="4" fillId="0" borderId="1" xfId="2" applyFont="1" applyBorder="1" applyAlignment="1">
      <alignment horizontal="center" vertical="center" shrinkToFit="1"/>
    </xf>
    <xf numFmtId="0" fontId="4" fillId="0" borderId="9" xfId="2" applyFont="1" applyBorder="1" applyAlignment="1">
      <alignment horizontal="left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49" fontId="4" fillId="0" borderId="9" xfId="2" applyNumberFormat="1" applyFont="1" applyBorder="1" applyAlignment="1">
      <alignment horizontal="left" vertical="center" shrinkToFit="1"/>
    </xf>
    <xf numFmtId="49" fontId="5" fillId="0" borderId="6" xfId="2" applyNumberFormat="1" applyFont="1" applyBorder="1" applyAlignment="1">
      <alignment horizontal="left" vertical="center" shrinkToFit="1"/>
    </xf>
    <xf numFmtId="43" fontId="6" fillId="0" borderId="6" xfId="1" applyFont="1" applyBorder="1" applyAlignment="1">
      <alignment horizont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43" fontId="6" fillId="0" borderId="0" xfId="1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shrinkToFit="1"/>
    </xf>
    <xf numFmtId="43" fontId="4" fillId="0" borderId="0" xfId="1" applyFont="1" applyBorder="1" applyAlignment="1">
      <alignment horizontal="right" vertical="center" shrinkToFit="1"/>
    </xf>
    <xf numFmtId="43" fontId="4" fillId="0" borderId="6" xfId="1" applyFont="1" applyBorder="1" applyAlignment="1">
      <alignment horizontal="right" vertical="center" shrinkToFit="1"/>
    </xf>
    <xf numFmtId="43" fontId="4" fillId="0" borderId="9" xfId="1" applyFont="1" applyBorder="1" applyAlignment="1">
      <alignment horizontal="center" shrinkToFit="1"/>
    </xf>
    <xf numFmtId="0" fontId="4" fillId="0" borderId="10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left" vertical="center" shrinkToFit="1"/>
    </xf>
    <xf numFmtId="43" fontId="4" fillId="0" borderId="1" xfId="1" applyFont="1" applyBorder="1" applyAlignment="1">
      <alignment horizontal="center" vertical="center" shrinkToFit="1"/>
    </xf>
    <xf numFmtId="0" fontId="4" fillId="0" borderId="11" xfId="2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43" fontId="4" fillId="0" borderId="1" xfId="1" applyFont="1" applyBorder="1" applyAlignment="1">
      <alignment horizontal="center" shrinkToFit="1"/>
    </xf>
    <xf numFmtId="0" fontId="4" fillId="0" borderId="11" xfId="2" applyFont="1" applyBorder="1" applyAlignment="1">
      <alignment horizontal="left" vertical="center" shrinkToFit="1"/>
    </xf>
    <xf numFmtId="0" fontId="7" fillId="0" borderId="6" xfId="2" applyFont="1" applyBorder="1" applyAlignment="1">
      <alignment shrinkToFit="1"/>
    </xf>
    <xf numFmtId="43" fontId="4" fillId="0" borderId="6" xfId="3" applyFont="1" applyBorder="1" applyAlignment="1">
      <alignment horizontal="right" vertical="center"/>
    </xf>
    <xf numFmtId="0" fontId="7" fillId="0" borderId="0" xfId="2" applyFont="1" applyAlignment="1">
      <alignment horizontal="center"/>
    </xf>
    <xf numFmtId="4" fontId="4" fillId="0" borderId="0" xfId="2" applyNumberFormat="1" applyFont="1" applyAlignment="1">
      <alignment horizontal="center"/>
    </xf>
    <xf numFmtId="0" fontId="7" fillId="0" borderId="8" xfId="2" applyFont="1" applyBorder="1" applyAlignment="1">
      <alignment horizontal="center"/>
    </xf>
    <xf numFmtId="4" fontId="4" fillId="0" borderId="6" xfId="2" applyNumberFormat="1" applyFont="1" applyBorder="1" applyAlignment="1">
      <alignment horizontal="center"/>
    </xf>
    <xf numFmtId="0" fontId="4" fillId="0" borderId="6" xfId="2" applyFont="1" applyBorder="1" applyAlignment="1">
      <alignment horizontal="center" shrinkToFit="1"/>
    </xf>
    <xf numFmtId="4" fontId="4" fillId="0" borderId="0" xfId="2" applyNumberFormat="1" applyFont="1" applyAlignment="1">
      <alignment horizontal="center" shrinkToFit="1"/>
    </xf>
    <xf numFmtId="4" fontId="4" fillId="0" borderId="8" xfId="2" applyNumberFormat="1" applyFont="1" applyBorder="1" applyAlignment="1">
      <alignment horizontal="center" shrinkToFit="1"/>
    </xf>
    <xf numFmtId="4" fontId="4" fillId="0" borderId="6" xfId="2" applyNumberFormat="1" applyFont="1" applyBorder="1" applyAlignment="1">
      <alignment horizontal="right"/>
    </xf>
    <xf numFmtId="4" fontId="4" fillId="0" borderId="0" xfId="2" applyNumberFormat="1" applyFont="1"/>
    <xf numFmtId="4" fontId="4" fillId="0" borderId="6" xfId="2" applyNumberFormat="1" applyFont="1" applyBorder="1"/>
    <xf numFmtId="0" fontId="4" fillId="0" borderId="9" xfId="2" applyFont="1" applyBorder="1" applyAlignment="1">
      <alignment horizontal="center" shrinkToFit="1"/>
    </xf>
    <xf numFmtId="0" fontId="4" fillId="0" borderId="0" xfId="2" applyFont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6" xfId="2" applyFont="1" applyBorder="1" applyAlignment="1">
      <alignment horizontal="right"/>
    </xf>
    <xf numFmtId="0" fontId="7" fillId="0" borderId="6" xfId="2" applyFont="1" applyBorder="1" applyAlignment="1">
      <alignment vertical="center" shrinkToFit="1"/>
    </xf>
    <xf numFmtId="0" fontId="7" fillId="0" borderId="9" xfId="2" applyFont="1" applyBorder="1" applyAlignment="1">
      <alignment vertical="top" shrinkToFit="1"/>
    </xf>
    <xf numFmtId="4" fontId="4" fillId="0" borderId="0" xfId="2" applyNumberFormat="1" applyFont="1" applyAlignment="1">
      <alignment horizontal="right"/>
    </xf>
    <xf numFmtId="187" fontId="4" fillId="0" borderId="6" xfId="1" applyNumberFormat="1" applyFont="1" applyBorder="1" applyAlignment="1">
      <alignment horizontal="right" shrinkToFit="1"/>
    </xf>
    <xf numFmtId="187" fontId="4" fillId="0" borderId="9" xfId="1" applyNumberFormat="1" applyFont="1" applyBorder="1" applyAlignment="1">
      <alignment horizontal="right" shrinkToFit="1"/>
    </xf>
    <xf numFmtId="0" fontId="4" fillId="0" borderId="6" xfId="2" applyFont="1" applyBorder="1" applyAlignment="1">
      <alignment vertical="center" shrinkToFit="1"/>
    </xf>
    <xf numFmtId="3" fontId="4" fillId="0" borderId="6" xfId="2" applyNumberFormat="1" applyFont="1" applyBorder="1" applyAlignment="1">
      <alignment vertical="center"/>
    </xf>
    <xf numFmtId="187" fontId="4" fillId="0" borderId="6" xfId="2" applyNumberFormat="1" applyFont="1" applyBorder="1" applyAlignment="1">
      <alignment vertical="center"/>
    </xf>
    <xf numFmtId="3" fontId="4" fillId="0" borderId="0" xfId="2" applyNumberFormat="1" applyFont="1" applyAlignment="1">
      <alignment vertical="center"/>
    </xf>
    <xf numFmtId="0" fontId="4" fillId="0" borderId="9" xfId="2" applyFont="1" applyBorder="1" applyAlignment="1">
      <alignment vertical="center" shrinkToFit="1"/>
    </xf>
    <xf numFmtId="43" fontId="4" fillId="0" borderId="9" xfId="1" applyFont="1" applyBorder="1" applyAlignment="1">
      <alignment horizontal="right" vertical="center" shrinkToFit="1"/>
    </xf>
    <xf numFmtId="187" fontId="4" fillId="0" borderId="9" xfId="1" applyNumberFormat="1" applyFont="1" applyBorder="1" applyAlignment="1">
      <alignment horizontal="right" vertical="center" shrinkToFit="1"/>
    </xf>
    <xf numFmtId="4" fontId="4" fillId="0" borderId="1" xfId="2" applyNumberFormat="1" applyFont="1" applyBorder="1" applyAlignment="1">
      <alignment horizontal="left" vertical="center" shrinkToFit="1"/>
    </xf>
    <xf numFmtId="43" fontId="4" fillId="0" borderId="1" xfId="1" applyFont="1" applyBorder="1" applyAlignment="1">
      <alignment horizontal="left" vertical="center" shrinkToFit="1"/>
    </xf>
    <xf numFmtId="4" fontId="4" fillId="0" borderId="11" xfId="2" applyNumberFormat="1" applyFont="1" applyBorder="1" applyAlignment="1">
      <alignment horizontal="left" vertical="center" shrinkToFit="1"/>
    </xf>
    <xf numFmtId="43" fontId="4" fillId="0" borderId="9" xfId="1" applyFont="1" applyBorder="1" applyAlignment="1">
      <alignment horizontal="left" vertical="center" shrinkToFit="1"/>
    </xf>
    <xf numFmtId="0" fontId="4" fillId="0" borderId="0" xfId="2" applyFont="1" applyAlignment="1">
      <alignment vertical="center"/>
    </xf>
    <xf numFmtId="0" fontId="4" fillId="0" borderId="8" xfId="2" applyFont="1" applyBorder="1" applyAlignment="1">
      <alignment vertical="center"/>
    </xf>
    <xf numFmtId="187" fontId="4" fillId="0" borderId="6" xfId="1" applyNumberFormat="1" applyFont="1" applyBorder="1" applyAlignment="1">
      <alignment horizontal="right" vertical="center" shrinkToFit="1"/>
    </xf>
    <xf numFmtId="4" fontId="4" fillId="0" borderId="0" xfId="2" applyNumberFormat="1" applyFont="1" applyAlignment="1">
      <alignment horizontal="left" vertical="center" shrinkToFit="1"/>
    </xf>
    <xf numFmtId="43" fontId="4" fillId="0" borderId="0" xfId="1" applyFont="1" applyBorder="1" applyAlignment="1">
      <alignment horizontal="left" vertical="center" shrinkToFit="1"/>
    </xf>
    <xf numFmtId="4" fontId="4" fillId="0" borderId="8" xfId="2" applyNumberFormat="1" applyFont="1" applyBorder="1" applyAlignment="1">
      <alignment horizontal="left" vertical="center" shrinkToFit="1"/>
    </xf>
    <xf numFmtId="43" fontId="4" fillId="0" borderId="6" xfId="1" applyFont="1" applyBorder="1" applyAlignment="1">
      <alignment horizontal="left" vertical="center" shrinkToFit="1"/>
    </xf>
    <xf numFmtId="49" fontId="4" fillId="0" borderId="11" xfId="2" applyNumberFormat="1" applyFont="1" applyBorder="1" applyAlignment="1">
      <alignment horizontal="center" vertical="center" shrinkToFit="1"/>
    </xf>
    <xf numFmtId="43" fontId="4" fillId="0" borderId="6" xfId="1" applyFont="1" applyBorder="1" applyAlignment="1">
      <alignment vertical="center"/>
    </xf>
    <xf numFmtId="187" fontId="4" fillId="0" borderId="6" xfId="1" applyNumberFormat="1" applyFont="1" applyBorder="1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6" xfId="2" applyFont="1" applyBorder="1" applyAlignment="1">
      <alignment vertical="center"/>
    </xf>
    <xf numFmtId="43" fontId="4" fillId="0" borderId="9" xfId="1" applyFont="1" applyBorder="1" applyAlignment="1">
      <alignment vertical="center"/>
    </xf>
    <xf numFmtId="187" fontId="4" fillId="0" borderId="9" xfId="1" applyNumberFormat="1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4" fontId="4" fillId="0" borderId="6" xfId="2" applyNumberFormat="1" applyFont="1" applyBorder="1" applyAlignment="1">
      <alignment vertical="center"/>
    </xf>
    <xf numFmtId="4" fontId="4" fillId="0" borderId="0" xfId="2" applyNumberFormat="1" applyFont="1" applyAlignment="1">
      <alignment vertical="center"/>
    </xf>
    <xf numFmtId="3" fontId="4" fillId="0" borderId="9" xfId="2" applyNumberFormat="1" applyFont="1" applyBorder="1" applyAlignment="1">
      <alignment vertical="center"/>
    </xf>
    <xf numFmtId="187" fontId="4" fillId="0" borderId="9" xfId="2" applyNumberFormat="1" applyFont="1" applyBorder="1" applyAlignment="1">
      <alignment vertical="center"/>
    </xf>
    <xf numFmtId="3" fontId="4" fillId="0" borderId="1" xfId="2" applyNumberFormat="1" applyFont="1" applyBorder="1" applyAlignment="1">
      <alignment vertical="center"/>
    </xf>
    <xf numFmtId="43" fontId="4" fillId="0" borderId="9" xfId="3" applyFont="1" applyBorder="1" applyAlignment="1">
      <alignment horizontal="right" shrinkToFit="1"/>
    </xf>
    <xf numFmtId="43" fontId="4" fillId="0" borderId="1" xfId="3" applyFont="1" applyBorder="1" applyAlignment="1">
      <alignment horizontal="right" vertical="center" shrinkToFit="1"/>
    </xf>
    <xf numFmtId="43" fontId="4" fillId="0" borderId="9" xfId="3" applyFont="1" applyBorder="1" applyAlignment="1">
      <alignment horizontal="right" vertical="center" shrinkToFit="1"/>
    </xf>
    <xf numFmtId="43" fontId="4" fillId="0" borderId="6" xfId="3" applyFont="1" applyBorder="1" applyAlignment="1">
      <alignment horizontal="right" shrinkToFit="1"/>
    </xf>
    <xf numFmtId="43" fontId="4" fillId="0" borderId="0" xfId="3" applyFont="1" applyBorder="1" applyAlignment="1">
      <alignment horizontal="right" vertical="center" shrinkToFit="1"/>
    </xf>
    <xf numFmtId="43" fontId="4" fillId="0" borderId="6" xfId="3" applyFont="1" applyBorder="1" applyAlignment="1">
      <alignment horizontal="right" vertical="center" shrinkToFit="1"/>
    </xf>
    <xf numFmtId="43" fontId="4" fillId="0" borderId="9" xfId="3" applyFont="1" applyBorder="1" applyAlignment="1">
      <alignment horizontal="center" vertical="center" shrinkToFit="1"/>
    </xf>
    <xf numFmtId="0" fontId="4" fillId="0" borderId="2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4" fontId="4" fillId="0" borderId="9" xfId="2" applyNumberFormat="1" applyFont="1" applyBorder="1" applyAlignment="1">
      <alignment shrinkToFit="1"/>
    </xf>
    <xf numFmtId="4" fontId="4" fillId="0" borderId="9" xfId="2" applyNumberFormat="1" applyFont="1" applyBorder="1" applyAlignment="1">
      <alignment horizontal="left" shrinkToFit="1"/>
    </xf>
    <xf numFmtId="0" fontId="7" fillId="0" borderId="6" xfId="2" applyFont="1" applyBorder="1"/>
    <xf numFmtId="0" fontId="4" fillId="0" borderId="6" xfId="0" applyFont="1" applyBorder="1" applyAlignment="1">
      <alignment horizontal="center" vertical="center" shrinkToFit="1"/>
    </xf>
    <xf numFmtId="43" fontId="2" fillId="0" borderId="9" xfId="1" applyFont="1" applyBorder="1" applyAlignment="1">
      <alignment horizontal="center" vertical="center" shrinkToFit="1"/>
    </xf>
    <xf numFmtId="0" fontId="2" fillId="0" borderId="9" xfId="2" applyFont="1" applyBorder="1" applyAlignment="1">
      <alignment vertical="center" shrinkToFit="1"/>
    </xf>
    <xf numFmtId="0" fontId="2" fillId="0" borderId="6" xfId="2" applyFont="1" applyBorder="1" applyAlignment="1">
      <alignment vertical="center" shrinkToFit="1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shrinkToFit="1"/>
    </xf>
    <xf numFmtId="187" fontId="4" fillId="0" borderId="0" xfId="2" applyNumberFormat="1" applyFont="1"/>
    <xf numFmtId="0" fontId="4" fillId="0" borderId="6" xfId="2" applyFont="1" applyBorder="1" applyAlignment="1">
      <alignment horizontal="center" vertical="center" wrapText="1" shrinkToFit="1"/>
    </xf>
    <xf numFmtId="43" fontId="4" fillId="0" borderId="8" xfId="1" applyFont="1" applyBorder="1" applyAlignment="1">
      <alignment horizontal="left" wrapText="1" shrinkToFit="1"/>
    </xf>
    <xf numFmtId="0" fontId="2" fillId="0" borderId="0" xfId="2" applyFont="1" applyAlignment="1">
      <alignment horizontal="center" shrinkToFit="1"/>
    </xf>
    <xf numFmtId="0" fontId="4" fillId="0" borderId="2" xfId="2" applyFont="1" applyBorder="1" applyAlignment="1">
      <alignment horizontal="center" shrinkToFit="1"/>
    </xf>
    <xf numFmtId="0" fontId="3" fillId="0" borderId="6" xfId="2" applyFont="1" applyBorder="1" applyAlignment="1">
      <alignment horizontal="center" shrinkToFit="1"/>
    </xf>
    <xf numFmtId="0" fontId="3" fillId="0" borderId="0" xfId="2" applyFont="1" applyAlignment="1">
      <alignment horizontal="center" shrinkToFit="1"/>
    </xf>
    <xf numFmtId="43" fontId="4" fillId="2" borderId="9" xfId="3" applyFont="1" applyFill="1" applyBorder="1" applyAlignment="1">
      <alignment horizontal="right" vertical="top" shrinkToFit="1"/>
    </xf>
    <xf numFmtId="43" fontId="4" fillId="2" borderId="9" xfId="1" applyFont="1" applyFill="1" applyBorder="1" applyAlignment="1">
      <alignment horizontal="center" vertical="top" shrinkToFit="1"/>
    </xf>
    <xf numFmtId="0" fontId="8" fillId="0" borderId="12" xfId="2" applyFont="1" applyBorder="1" applyAlignment="1">
      <alignment horizontal="center" vertical="center"/>
    </xf>
    <xf numFmtId="49" fontId="2" fillId="0" borderId="3" xfId="2" applyNumberFormat="1" applyFont="1" applyBorder="1" applyAlignment="1">
      <alignment horizontal="center" shrinkToFit="1"/>
    </xf>
    <xf numFmtId="49" fontId="2" fillId="0" borderId="7" xfId="2" applyNumberFormat="1" applyFont="1" applyBorder="1" applyAlignment="1">
      <alignment horizontal="center" shrinkToFit="1"/>
    </xf>
    <xf numFmtId="49" fontId="2" fillId="0" borderId="10" xfId="2" applyNumberFormat="1" applyFont="1" applyBorder="1" applyAlignment="1">
      <alignment horizontal="center" shrinkToFit="1"/>
    </xf>
    <xf numFmtId="49" fontId="4" fillId="0" borderId="3" xfId="2" applyNumberFormat="1" applyFont="1" applyBorder="1" applyAlignment="1">
      <alignment horizontal="center" shrinkToFit="1"/>
    </xf>
    <xf numFmtId="49" fontId="4" fillId="0" borderId="7" xfId="2" applyNumberFormat="1" applyFont="1" applyBorder="1" applyAlignment="1">
      <alignment horizontal="center" shrinkToFit="1"/>
    </xf>
    <xf numFmtId="49" fontId="4" fillId="0" borderId="10" xfId="2" applyNumberFormat="1" applyFont="1" applyBorder="1" applyAlignment="1">
      <alignment horizontal="center" shrinkToFit="1"/>
    </xf>
    <xf numFmtId="188" fontId="4" fillId="0" borderId="7" xfId="2" applyNumberFormat="1" applyFont="1" applyBorder="1" applyAlignment="1">
      <alignment horizontal="center" shrinkToFit="1"/>
    </xf>
    <xf numFmtId="188" fontId="2" fillId="0" borderId="7" xfId="2" applyNumberFormat="1" applyFont="1" applyBorder="1" applyAlignment="1">
      <alignment horizontal="center" shrinkToFit="1"/>
    </xf>
    <xf numFmtId="188" fontId="2" fillId="0" borderId="10" xfId="2" applyNumberFormat="1" applyFont="1" applyBorder="1" applyAlignment="1">
      <alignment horizontal="center" shrinkToFit="1"/>
    </xf>
    <xf numFmtId="188" fontId="6" fillId="0" borderId="7" xfId="2" applyNumberFormat="1" applyFont="1" applyBorder="1" applyAlignment="1">
      <alignment horizontal="center" shrinkToFit="1"/>
    </xf>
    <xf numFmtId="188" fontId="4" fillId="0" borderId="10" xfId="2" applyNumberFormat="1" applyFont="1" applyBorder="1" applyAlignment="1">
      <alignment horizontal="center" shrinkToFit="1"/>
    </xf>
    <xf numFmtId="49" fontId="4" fillId="0" borderId="7" xfId="2" applyNumberFormat="1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49" fontId="4" fillId="0" borderId="10" xfId="2" applyNumberFormat="1" applyFont="1" applyBorder="1" applyAlignment="1">
      <alignment horizontal="center" vertical="center" shrinkToFit="1"/>
    </xf>
    <xf numFmtId="17" fontId="7" fillId="0" borderId="7" xfId="2" applyNumberFormat="1" applyFont="1" applyBorder="1" applyAlignment="1">
      <alignment horizontal="center" vertical="center"/>
    </xf>
    <xf numFmtId="0" fontId="3" fillId="0" borderId="10" xfId="2" applyFont="1" applyBorder="1"/>
    <xf numFmtId="49" fontId="4" fillId="0" borderId="7" xfId="2" applyNumberFormat="1" applyFont="1" applyBorder="1" applyAlignment="1">
      <alignment horizontal="center" vertical="center" shrinkToFit="1"/>
    </xf>
    <xf numFmtId="49" fontId="4" fillId="0" borderId="7" xfId="2" applyNumberFormat="1" applyFont="1" applyBorder="1" applyAlignment="1">
      <alignment horizontal="center" vertical="center"/>
    </xf>
    <xf numFmtId="49" fontId="4" fillId="0" borderId="10" xfId="2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left" shrinkToFit="1"/>
    </xf>
    <xf numFmtId="0" fontId="4" fillId="0" borderId="7" xfId="2" applyFont="1" applyBorder="1" applyAlignment="1">
      <alignment horizontal="left" shrinkToFit="1"/>
    </xf>
    <xf numFmtId="0" fontId="3" fillId="0" borderId="7" xfId="2" applyFont="1" applyBorder="1"/>
    <xf numFmtId="43" fontId="4" fillId="0" borderId="11" xfId="1" applyFont="1" applyBorder="1" applyAlignment="1">
      <alignment horizontal="center" shrinkToFit="1"/>
    </xf>
    <xf numFmtId="43" fontId="4" fillId="0" borderId="8" xfId="1" applyFont="1" applyBorder="1" applyAlignment="1">
      <alignment horizontal="center" vertical="top" shrinkToFit="1"/>
    </xf>
    <xf numFmtId="43" fontId="4" fillId="0" borderId="11" xfId="1" applyFont="1" applyBorder="1" applyAlignment="1">
      <alignment horizontal="left" wrapText="1" shrinkToFit="1"/>
    </xf>
    <xf numFmtId="0" fontId="8" fillId="0" borderId="12" xfId="2" applyFont="1" applyBorder="1" applyAlignment="1">
      <alignment vertical="center" wrapText="1" shrinkToFit="1"/>
    </xf>
    <xf numFmtId="0" fontId="8" fillId="0" borderId="12" xfId="2" applyFont="1" applyBorder="1" applyAlignment="1">
      <alignment vertical="center"/>
    </xf>
    <xf numFmtId="187" fontId="8" fillId="0" borderId="12" xfId="2" applyNumberFormat="1" applyFont="1" applyBorder="1" applyAlignment="1">
      <alignment vertical="center"/>
    </xf>
    <xf numFmtId="0" fontId="8" fillId="0" borderId="12" xfId="2" applyFont="1" applyBorder="1" applyAlignment="1">
      <alignment horizontal="center" vertical="center" shrinkToFit="1"/>
    </xf>
    <xf numFmtId="0" fontId="8" fillId="0" borderId="13" xfId="2" applyFont="1" applyBorder="1" applyAlignment="1">
      <alignment vertical="center"/>
    </xf>
    <xf numFmtId="0" fontId="8" fillId="0" borderId="7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4" fillId="0" borderId="6" xfId="2" applyFont="1" applyBorder="1" applyAlignment="1">
      <alignment horizontal="center" vertical="top" shrinkToFit="1"/>
    </xf>
    <xf numFmtId="0" fontId="4" fillId="0" borderId="6" xfId="2" applyFont="1" applyBorder="1" applyAlignment="1">
      <alignment horizontal="left" vertical="top" shrinkToFit="1"/>
    </xf>
    <xf numFmtId="43" fontId="4" fillId="0" borderId="6" xfId="1" applyFont="1" applyBorder="1" applyAlignment="1">
      <alignment horizontal="center" vertical="top" shrinkToFit="1"/>
    </xf>
    <xf numFmtId="187" fontId="4" fillId="0" borderId="6" xfId="2" applyNumberFormat="1" applyFont="1" applyBorder="1" applyAlignment="1">
      <alignment vertical="top"/>
    </xf>
    <xf numFmtId="0" fontId="4" fillId="0" borderId="7" xfId="0" applyFont="1" applyBorder="1" applyAlignment="1">
      <alignment horizontal="center" vertical="top" shrinkToFit="1"/>
    </xf>
    <xf numFmtId="0" fontId="4" fillId="0" borderId="0" xfId="2" applyFont="1" applyAlignment="1">
      <alignment horizontal="left" vertical="top" shrinkToFit="1"/>
    </xf>
    <xf numFmtId="43" fontId="4" fillId="0" borderId="0" xfId="1" applyFont="1" applyBorder="1" applyAlignment="1">
      <alignment horizontal="center" vertical="top" shrinkToFit="1"/>
    </xf>
    <xf numFmtId="43" fontId="4" fillId="0" borderId="8" xfId="1" applyFont="1" applyBorder="1" applyAlignment="1">
      <alignment horizontal="left" vertical="top" shrinkToFit="1"/>
    </xf>
    <xf numFmtId="0" fontId="4" fillId="0" borderId="8" xfId="2" applyFont="1" applyBorder="1" applyAlignment="1">
      <alignment horizontal="left" vertical="top" shrinkToFit="1"/>
    </xf>
    <xf numFmtId="188" fontId="4" fillId="0" borderId="7" xfId="2" applyNumberFormat="1" applyFont="1" applyBorder="1" applyAlignment="1">
      <alignment horizontal="center" vertical="top" shrinkToFit="1"/>
    </xf>
    <xf numFmtId="0" fontId="3" fillId="0" borderId="7" xfId="2" applyFont="1" applyBorder="1" applyAlignment="1">
      <alignment vertical="top"/>
    </xf>
    <xf numFmtId="0" fontId="3" fillId="0" borderId="0" xfId="2" applyFont="1" applyAlignment="1">
      <alignment vertical="top"/>
    </xf>
    <xf numFmtId="0" fontId="4" fillId="0" borderId="6" xfId="2" applyFont="1" applyBorder="1" applyAlignment="1">
      <alignment vertical="top" wrapText="1" shrinkToFit="1"/>
    </xf>
    <xf numFmtId="3" fontId="4" fillId="0" borderId="6" xfId="2" applyNumberFormat="1" applyFont="1" applyBorder="1" applyAlignment="1">
      <alignment vertical="top"/>
    </xf>
    <xf numFmtId="0" fontId="4" fillId="0" borderId="0" xfId="2" applyFont="1" applyAlignment="1">
      <alignment vertical="top"/>
    </xf>
    <xf numFmtId="3" fontId="4" fillId="0" borderId="0" xfId="2" applyNumberFormat="1" applyFont="1" applyAlignment="1">
      <alignment vertical="top"/>
    </xf>
    <xf numFmtId="0" fontId="4" fillId="0" borderId="8" xfId="2" applyFont="1" applyBorder="1" applyAlignment="1">
      <alignment vertical="top"/>
    </xf>
    <xf numFmtId="0" fontId="4" fillId="0" borderId="6" xfId="0" applyFont="1" applyBorder="1" applyAlignment="1">
      <alignment horizontal="center" vertical="top" shrinkToFit="1"/>
    </xf>
    <xf numFmtId="17" fontId="7" fillId="0" borderId="7" xfId="2" applyNumberFormat="1" applyFont="1" applyBorder="1" applyAlignment="1">
      <alignment horizontal="center" vertical="top"/>
    </xf>
    <xf numFmtId="0" fontId="4" fillId="0" borderId="6" xfId="2" applyFont="1" applyBorder="1" applyAlignment="1">
      <alignment vertical="top" shrinkToFit="1"/>
    </xf>
    <xf numFmtId="0" fontId="4" fillId="0" borderId="6" xfId="2" applyFont="1" applyBorder="1" applyAlignment="1">
      <alignment horizontal="center" vertical="top" wrapText="1" shrinkToFit="1"/>
    </xf>
    <xf numFmtId="0" fontId="4" fillId="0" borderId="0" xfId="2" applyFont="1" applyAlignment="1">
      <alignment vertical="top" wrapText="1"/>
    </xf>
    <xf numFmtId="43" fontId="4" fillId="0" borderId="8" xfId="1" applyFont="1" applyBorder="1" applyAlignment="1">
      <alignment horizontal="left" vertical="top" wrapText="1" shrinkToFit="1"/>
    </xf>
    <xf numFmtId="0" fontId="4" fillId="0" borderId="8" xfId="2" applyFont="1" applyBorder="1" applyAlignment="1">
      <alignment vertical="top" wrapText="1"/>
    </xf>
    <xf numFmtId="0" fontId="7" fillId="0" borderId="7" xfId="2" applyFont="1" applyBorder="1" applyAlignment="1">
      <alignment horizontal="center" vertical="top"/>
    </xf>
    <xf numFmtId="0" fontId="4" fillId="0" borderId="0" xfId="2" applyFont="1" applyAlignment="1">
      <alignment vertical="top" shrinkToFit="1"/>
    </xf>
    <xf numFmtId="43" fontId="4" fillId="0" borderId="8" xfId="1" applyFont="1" applyBorder="1" applyAlignment="1">
      <alignment horizontal="center" vertical="top" wrapText="1" shrinkToFit="1"/>
    </xf>
    <xf numFmtId="0" fontId="4" fillId="0" borderId="8" xfId="2" applyFont="1" applyBorder="1" applyAlignment="1">
      <alignment vertical="top" shrinkToFit="1"/>
    </xf>
    <xf numFmtId="0" fontId="4" fillId="0" borderId="7" xfId="2" applyFont="1" applyBorder="1" applyAlignment="1">
      <alignment horizontal="center" vertical="top" shrinkToFit="1"/>
    </xf>
    <xf numFmtId="49" fontId="4" fillId="0" borderId="7" xfId="2" applyNumberFormat="1" applyFont="1" applyBorder="1" applyAlignment="1">
      <alignment horizontal="center" vertical="top"/>
    </xf>
    <xf numFmtId="0" fontId="4" fillId="0" borderId="9" xfId="2" applyFont="1" applyBorder="1" applyAlignment="1">
      <alignment horizontal="left" vertical="top" shrinkToFit="1"/>
    </xf>
    <xf numFmtId="43" fontId="4" fillId="0" borderId="9" xfId="3" applyFont="1" applyBorder="1" applyAlignment="1">
      <alignment horizontal="right" vertical="top" shrinkToFit="1"/>
    </xf>
    <xf numFmtId="43" fontId="4" fillId="0" borderId="9" xfId="1" applyFont="1" applyBorder="1" applyAlignment="1">
      <alignment horizontal="center" vertical="top" shrinkToFit="1"/>
    </xf>
    <xf numFmtId="0" fontId="4" fillId="0" borderId="10" xfId="0" applyFont="1" applyBorder="1" applyAlignment="1">
      <alignment horizontal="center" vertical="top" shrinkToFit="1"/>
    </xf>
    <xf numFmtId="0" fontId="4" fillId="0" borderId="1" xfId="2" applyFont="1" applyBorder="1" applyAlignment="1">
      <alignment horizontal="left" vertical="top" shrinkToFit="1"/>
    </xf>
    <xf numFmtId="43" fontId="4" fillId="0" borderId="1" xfId="3" applyFont="1" applyBorder="1" applyAlignment="1">
      <alignment horizontal="right" vertical="top" shrinkToFit="1"/>
    </xf>
    <xf numFmtId="43" fontId="4" fillId="0" borderId="11" xfId="1" applyFont="1" applyBorder="1" applyAlignment="1">
      <alignment horizontal="left" vertical="top" shrinkToFit="1"/>
    </xf>
    <xf numFmtId="0" fontId="4" fillId="0" borderId="11" xfId="2" applyFont="1" applyBorder="1" applyAlignment="1">
      <alignment horizontal="left" vertical="top" shrinkToFit="1"/>
    </xf>
    <xf numFmtId="0" fontId="4" fillId="0" borderId="11" xfId="0" applyFont="1" applyBorder="1" applyAlignment="1">
      <alignment horizontal="center" vertical="top" wrapText="1" shrinkToFit="1"/>
    </xf>
    <xf numFmtId="0" fontId="4" fillId="0" borderId="10" xfId="2" applyFont="1" applyBorder="1" applyAlignment="1">
      <alignment horizontal="left" vertical="top" shrinkToFit="1"/>
    </xf>
    <xf numFmtId="0" fontId="3" fillId="0" borderId="1" xfId="2" applyFont="1" applyBorder="1" applyAlignment="1">
      <alignment vertical="top"/>
    </xf>
    <xf numFmtId="0" fontId="4" fillId="0" borderId="9" xfId="2" applyFont="1" applyBorder="1" applyAlignment="1">
      <alignment vertical="top" shrinkToFit="1"/>
    </xf>
    <xf numFmtId="4" fontId="4" fillId="0" borderId="1" xfId="2" applyNumberFormat="1" applyFont="1" applyBorder="1" applyAlignment="1">
      <alignment horizontal="left" vertical="top" shrinkToFit="1"/>
    </xf>
    <xf numFmtId="4" fontId="4" fillId="0" borderId="11" xfId="2" applyNumberFormat="1" applyFont="1" applyBorder="1" applyAlignment="1">
      <alignment horizontal="left" vertical="top" shrinkToFit="1"/>
    </xf>
    <xf numFmtId="43" fontId="4" fillId="0" borderId="6" xfId="3" applyFont="1" applyBorder="1" applyAlignment="1">
      <alignment horizontal="right" vertical="top" shrinkToFit="1"/>
    </xf>
    <xf numFmtId="4" fontId="4" fillId="0" borderId="0" xfId="2" applyNumberFormat="1" applyFont="1" applyAlignment="1">
      <alignment horizontal="left" vertical="top" shrinkToFit="1"/>
    </xf>
    <xf numFmtId="43" fontId="4" fillId="0" borderId="0" xfId="3" applyFont="1" applyBorder="1" applyAlignment="1">
      <alignment horizontal="right" vertical="top" shrinkToFit="1"/>
    </xf>
    <xf numFmtId="4" fontId="4" fillId="0" borderId="8" xfId="2" applyNumberFormat="1" applyFont="1" applyBorder="1" applyAlignment="1">
      <alignment horizontal="left" vertical="top" shrinkToFit="1"/>
    </xf>
    <xf numFmtId="0" fontId="4" fillId="0" borderId="7" xfId="2" applyFont="1" applyBorder="1" applyAlignment="1">
      <alignment horizontal="left" vertical="top" shrinkToFit="1"/>
    </xf>
    <xf numFmtId="0" fontId="4" fillId="0" borderId="6" xfId="2" applyFont="1" applyBorder="1" applyAlignment="1">
      <alignment horizontal="left" vertical="top" wrapText="1" shrinkToFit="1"/>
    </xf>
    <xf numFmtId="49" fontId="2" fillId="0" borderId="0" xfId="2" applyNumberFormat="1" applyFont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49" fontId="4" fillId="0" borderId="6" xfId="2" applyNumberFormat="1" applyFont="1" applyBorder="1" applyAlignment="1">
      <alignment horizontal="left" vertical="top" shrinkToFit="1"/>
    </xf>
    <xf numFmtId="0" fontId="4" fillId="0" borderId="9" xfId="0" applyFont="1" applyBorder="1" applyAlignment="1">
      <alignment horizontal="center" vertical="top" shrinkToFit="1"/>
    </xf>
    <xf numFmtId="0" fontId="4" fillId="2" borderId="11" xfId="0" applyFont="1" applyFill="1" applyBorder="1" applyAlignment="1">
      <alignment horizontal="center" vertical="top" wrapText="1" shrinkToFit="1"/>
    </xf>
    <xf numFmtId="0" fontId="8" fillId="0" borderId="12" xfId="2" applyFont="1" applyBorder="1" applyAlignment="1">
      <alignment vertical="top" wrapText="1" shrinkToFit="1"/>
    </xf>
    <xf numFmtId="0" fontId="3" fillId="0" borderId="0" xfId="2" applyFont="1" applyAlignment="1">
      <alignment vertical="top" shrinkToFit="1"/>
    </xf>
    <xf numFmtId="0" fontId="4" fillId="0" borderId="10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wrapText="1" shrinkToFit="1"/>
    </xf>
    <xf numFmtId="43" fontId="4" fillId="0" borderId="11" xfId="1" applyFont="1" applyBorder="1" applyAlignment="1">
      <alignment horizontal="left" vertical="top" wrapText="1" shrinkToFit="1"/>
    </xf>
    <xf numFmtId="0" fontId="4" fillId="2" borderId="9" xfId="2" applyFont="1" applyFill="1" applyBorder="1" applyAlignment="1">
      <alignment horizontal="center" vertical="top" shrinkToFit="1"/>
    </xf>
    <xf numFmtId="0" fontId="4" fillId="2" borderId="9" xfId="2" applyFont="1" applyFill="1" applyBorder="1" applyAlignment="1">
      <alignment horizontal="left" vertical="top" shrinkToFit="1"/>
    </xf>
    <xf numFmtId="0" fontId="4" fillId="2" borderId="10" xfId="2" applyFont="1" applyFill="1" applyBorder="1" applyAlignment="1">
      <alignment horizontal="center" vertical="top" shrinkToFit="1"/>
    </xf>
    <xf numFmtId="0" fontId="4" fillId="2" borderId="1" xfId="2" applyFont="1" applyFill="1" applyBorder="1" applyAlignment="1">
      <alignment horizontal="left" vertical="top" shrinkToFit="1"/>
    </xf>
    <xf numFmtId="43" fontId="4" fillId="2" borderId="1" xfId="3" applyFont="1" applyFill="1" applyBorder="1" applyAlignment="1">
      <alignment horizontal="right" vertical="top" shrinkToFit="1"/>
    </xf>
    <xf numFmtId="43" fontId="4" fillId="2" borderId="11" xfId="1" applyFont="1" applyFill="1" applyBorder="1" applyAlignment="1">
      <alignment horizontal="left" vertical="top" shrinkToFit="1"/>
    </xf>
    <xf numFmtId="0" fontId="4" fillId="2" borderId="11" xfId="2" applyFont="1" applyFill="1" applyBorder="1" applyAlignment="1">
      <alignment horizontal="left" vertical="top" shrinkToFit="1"/>
    </xf>
    <xf numFmtId="0" fontId="4" fillId="2" borderId="10" xfId="2" applyFont="1" applyFill="1" applyBorder="1" applyAlignment="1">
      <alignment horizontal="left" vertical="top" shrinkToFit="1"/>
    </xf>
    <xf numFmtId="0" fontId="3" fillId="2" borderId="7" xfId="2" applyFont="1" applyFill="1" applyBorder="1" applyAlignment="1">
      <alignment vertical="top"/>
    </xf>
    <xf numFmtId="0" fontId="3" fillId="2" borderId="0" xfId="2" applyFont="1" applyFill="1" applyAlignment="1">
      <alignment vertical="top"/>
    </xf>
    <xf numFmtId="0" fontId="3" fillId="2" borderId="1" xfId="2" applyFont="1" applyFill="1" applyBorder="1" applyAlignment="1">
      <alignment vertical="top"/>
    </xf>
    <xf numFmtId="0" fontId="4" fillId="0" borderId="9" xfId="2" applyFont="1" applyBorder="1" applyAlignment="1">
      <alignment horizontal="center" vertical="center" wrapText="1" shrinkToFit="1"/>
    </xf>
    <xf numFmtId="43" fontId="4" fillId="0" borderId="11" xfId="1" applyFont="1" applyBorder="1" applyAlignment="1">
      <alignment horizontal="center" vertical="top" shrinkToFit="1"/>
    </xf>
    <xf numFmtId="43" fontId="4" fillId="0" borderId="11" xfId="1" applyFont="1" applyBorder="1" applyAlignment="1">
      <alignment horizontal="center" vertical="top" wrapText="1" shrinkToFit="1"/>
    </xf>
    <xf numFmtId="43" fontId="4" fillId="0" borderId="6" xfId="1" applyFont="1" applyBorder="1" applyAlignment="1">
      <alignment horizontal="right" vertical="top" shrinkToFit="1"/>
    </xf>
    <xf numFmtId="43" fontId="4" fillId="0" borderId="6" xfId="1" applyFont="1" applyBorder="1" applyAlignment="1">
      <alignment horizontal="left" vertical="top" shrinkToFit="1"/>
    </xf>
    <xf numFmtId="49" fontId="4" fillId="0" borderId="7" xfId="2" applyNumberFormat="1" applyFont="1" applyBorder="1" applyAlignment="1">
      <alignment horizontal="center" vertical="top" shrinkToFit="1"/>
    </xf>
    <xf numFmtId="0" fontId="4" fillId="0" borderId="2" xfId="2" applyFont="1" applyBorder="1" applyAlignment="1">
      <alignment horizontal="center" vertical="top" wrapText="1" shrinkToFit="1"/>
    </xf>
    <xf numFmtId="4" fontId="4" fillId="0" borderId="6" xfId="2" applyNumberFormat="1" applyFont="1" applyBorder="1" applyAlignment="1">
      <alignment horizontal="left" vertical="top" shrinkToFit="1"/>
    </xf>
    <xf numFmtId="0" fontId="7" fillId="0" borderId="6" xfId="2" applyFont="1" applyBorder="1" applyAlignment="1">
      <alignment vertical="top"/>
    </xf>
    <xf numFmtId="4" fontId="4" fillId="0" borderId="6" xfId="2" applyNumberFormat="1" applyFont="1" applyBorder="1" applyAlignment="1">
      <alignment horizontal="right" vertical="top"/>
    </xf>
    <xf numFmtId="4" fontId="4" fillId="0" borderId="9" xfId="2" applyNumberFormat="1" applyFont="1" applyBorder="1" applyAlignment="1">
      <alignment vertical="top" shrinkToFit="1"/>
    </xf>
    <xf numFmtId="43" fontId="4" fillId="0" borderId="9" xfId="1" applyFont="1" applyBorder="1" applyAlignment="1">
      <alignment horizontal="left" vertical="top" shrinkToFit="1"/>
    </xf>
    <xf numFmtId="43" fontId="4" fillId="0" borderId="9" xfId="1" applyFont="1" applyBorder="1" applyAlignment="1">
      <alignment horizontal="right" vertical="top" shrinkToFit="1"/>
    </xf>
    <xf numFmtId="49" fontId="4" fillId="0" borderId="10" xfId="2" applyNumberFormat="1" applyFont="1" applyBorder="1" applyAlignment="1">
      <alignment horizontal="center" vertical="top" shrinkToFit="1"/>
    </xf>
    <xf numFmtId="0" fontId="8" fillId="0" borderId="12" xfId="2" applyFont="1" applyBorder="1" applyAlignment="1">
      <alignment vertical="center" wrapText="1"/>
    </xf>
    <xf numFmtId="0" fontId="4" fillId="0" borderId="2" xfId="2" applyFont="1" applyBorder="1" applyAlignment="1">
      <alignment horizontal="left" vertical="top" shrinkToFit="1"/>
    </xf>
    <xf numFmtId="43" fontId="4" fillId="0" borderId="2" xfId="1" applyFont="1" applyBorder="1" applyAlignment="1">
      <alignment horizontal="center" vertical="top" shrinkToFit="1"/>
    </xf>
    <xf numFmtId="187" fontId="4" fillId="0" borderId="2" xfId="2" applyNumberFormat="1" applyFont="1" applyBorder="1" applyAlignment="1">
      <alignment vertical="top"/>
    </xf>
    <xf numFmtId="0" fontId="4" fillId="0" borderId="3" xfId="0" applyFont="1" applyBorder="1" applyAlignment="1">
      <alignment horizontal="center" vertical="top" shrinkToFit="1"/>
    </xf>
    <xf numFmtId="0" fontId="4" fillId="0" borderId="4" xfId="2" applyFont="1" applyBorder="1" applyAlignment="1">
      <alignment horizontal="left" vertical="top" shrinkToFit="1"/>
    </xf>
    <xf numFmtId="43" fontId="4" fillId="0" borderId="4" xfId="1" applyFont="1" applyBorder="1" applyAlignment="1">
      <alignment horizontal="center" vertical="top" shrinkToFit="1"/>
    </xf>
    <xf numFmtId="43" fontId="4" fillId="0" borderId="5" xfId="1" applyFont="1" applyBorder="1" applyAlignment="1">
      <alignment horizontal="left" vertical="top" shrinkToFit="1"/>
    </xf>
    <xf numFmtId="0" fontId="4" fillId="0" borderId="5" xfId="2" applyFont="1" applyBorder="1" applyAlignment="1">
      <alignment horizontal="left" vertical="top" shrinkToFit="1"/>
    </xf>
    <xf numFmtId="0" fontId="4" fillId="0" borderId="2" xfId="2" applyFont="1" applyBorder="1" applyAlignment="1">
      <alignment horizontal="center" vertical="top" shrinkToFit="1"/>
    </xf>
    <xf numFmtId="0" fontId="4" fillId="0" borderId="6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43" fontId="4" fillId="0" borderId="2" xfId="1" applyFont="1" applyBorder="1" applyAlignment="1">
      <alignment horizontal="center" vertical="top" wrapText="1" shrinkToFit="1"/>
    </xf>
    <xf numFmtId="43" fontId="4" fillId="0" borderId="6" xfId="1" applyFont="1" applyBorder="1" applyAlignment="1">
      <alignment horizontal="center" vertical="top" wrapText="1" shrinkToFit="1"/>
    </xf>
    <xf numFmtId="43" fontId="4" fillId="0" borderId="9" xfId="1" applyFont="1" applyBorder="1" applyAlignment="1">
      <alignment horizontal="center" vertical="top" wrapText="1" shrinkToFit="1"/>
    </xf>
    <xf numFmtId="0" fontId="4" fillId="0" borderId="2" xfId="2" applyFont="1" applyBorder="1" applyAlignment="1">
      <alignment horizontal="center" vertical="top" wrapText="1" shrinkToFit="1"/>
    </xf>
    <xf numFmtId="0" fontId="4" fillId="0" borderId="9" xfId="2" applyFont="1" applyBorder="1" applyAlignment="1">
      <alignment horizontal="center" vertical="top" wrapText="1" shrinkToFit="1"/>
    </xf>
    <xf numFmtId="43" fontId="4" fillId="0" borderId="2" xfId="1" applyFont="1" applyBorder="1" applyAlignment="1">
      <alignment horizontal="center" wrapText="1" shrinkToFit="1"/>
    </xf>
    <xf numFmtId="43" fontId="4" fillId="0" borderId="9" xfId="1" applyFont="1" applyBorder="1" applyAlignment="1">
      <alignment horizontal="center" wrapText="1" shrinkToFit="1"/>
    </xf>
    <xf numFmtId="0" fontId="4" fillId="0" borderId="6" xfId="0" applyFont="1" applyBorder="1" applyAlignment="1">
      <alignment horizontal="center" vertical="top" wrapText="1" shrinkToFit="1"/>
    </xf>
    <xf numFmtId="0" fontId="4" fillId="0" borderId="9" xfId="0" applyFont="1" applyBorder="1" applyAlignment="1">
      <alignment horizontal="center" vertical="top" wrapText="1" shrinkToFit="1"/>
    </xf>
    <xf numFmtId="0" fontId="4" fillId="0" borderId="2" xfId="0" applyFont="1" applyBorder="1" applyAlignment="1">
      <alignment horizontal="center" vertical="top" wrapText="1" shrinkToFit="1"/>
    </xf>
    <xf numFmtId="0" fontId="2" fillId="0" borderId="0" xfId="2" applyFont="1" applyAlignment="1">
      <alignment horizontal="center" vertical="center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shrinkToFit="1"/>
    </xf>
    <xf numFmtId="0" fontId="2" fillId="0" borderId="6" xfId="2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 vertical="center" shrinkToFit="1"/>
    </xf>
    <xf numFmtId="43" fontId="2" fillId="0" borderId="2" xfId="1" applyFont="1" applyBorder="1" applyAlignment="1">
      <alignment horizontal="center" vertical="center" shrinkToFit="1"/>
    </xf>
    <xf numFmtId="43" fontId="2" fillId="0" borderId="6" xfId="1" applyFont="1" applyBorder="1" applyAlignment="1">
      <alignment horizontal="center" vertical="center" shrinkToFit="1"/>
    </xf>
    <xf numFmtId="0" fontId="2" fillId="0" borderId="3" xfId="2" applyFont="1" applyBorder="1" applyAlignment="1">
      <alignment horizontal="center" vertical="center" shrinkToFit="1"/>
    </xf>
    <xf numFmtId="0" fontId="2" fillId="0" borderId="7" xfId="2" applyFont="1" applyBorder="1" applyAlignment="1">
      <alignment horizontal="center" vertical="center" shrinkToFit="1"/>
    </xf>
    <xf numFmtId="0" fontId="2" fillId="0" borderId="10" xfId="2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shrinkToFit="1"/>
    </xf>
    <xf numFmtId="43" fontId="2" fillId="0" borderId="4" xfId="1" applyFont="1" applyBorder="1" applyAlignment="1">
      <alignment horizontal="center" vertical="center" shrinkToFit="1"/>
    </xf>
    <xf numFmtId="43" fontId="2" fillId="0" borderId="0" xfId="1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center" vertical="center" shrinkToFit="1"/>
    </xf>
    <xf numFmtId="0" fontId="2" fillId="0" borderId="5" xfId="2" applyFont="1" applyBorder="1" applyAlignment="1">
      <alignment horizontal="center" vertical="center" shrinkToFit="1"/>
    </xf>
    <xf numFmtId="0" fontId="2" fillId="0" borderId="8" xfId="2" applyFont="1" applyBorder="1" applyAlignment="1">
      <alignment horizontal="center" vertical="center" shrinkToFit="1"/>
    </xf>
    <xf numFmtId="0" fontId="2" fillId="0" borderId="11" xfId="2" applyFont="1" applyBorder="1" applyAlignment="1">
      <alignment horizontal="center" vertical="center" shrinkToFit="1"/>
    </xf>
    <xf numFmtId="0" fontId="7" fillId="0" borderId="2" xfId="2" applyFont="1" applyBorder="1" applyAlignment="1">
      <alignment shrinkToFit="1"/>
    </xf>
    <xf numFmtId="0" fontId="4" fillId="0" borderId="3" xfId="2" applyFont="1" applyBorder="1" applyAlignment="1">
      <alignment horizontal="center" vertical="center" shrinkToFit="1"/>
    </xf>
    <xf numFmtId="0" fontId="4" fillId="0" borderId="4" xfId="2" applyFont="1" applyBorder="1" applyAlignment="1">
      <alignment horizontal="center" vertical="center" shrinkToFit="1"/>
    </xf>
    <xf numFmtId="43" fontId="4" fillId="0" borderId="4" xfId="1" applyFont="1" applyBorder="1" applyAlignment="1">
      <alignment horizontal="right" shrinkToFit="1"/>
    </xf>
    <xf numFmtId="43" fontId="4" fillId="0" borderId="5" xfId="1" applyFont="1" applyBorder="1" applyAlignment="1">
      <alignment horizontal="left" shrinkToFit="1"/>
    </xf>
    <xf numFmtId="0" fontId="4" fillId="0" borderId="5" xfId="2" applyFont="1" applyBorder="1" applyAlignment="1">
      <alignment horizontal="center" vertical="center" shrinkToFit="1"/>
    </xf>
    <xf numFmtId="4" fontId="4" fillId="0" borderId="0" xfId="2" applyNumberFormat="1" applyFont="1" applyBorder="1" applyAlignment="1">
      <alignment horizontal="left" shrinkToFit="1"/>
    </xf>
    <xf numFmtId="0" fontId="4" fillId="0" borderId="0" xfId="2" applyFont="1" applyBorder="1" applyAlignment="1">
      <alignment horizontal="center" vertical="center" shrinkToFit="1"/>
    </xf>
    <xf numFmtId="0" fontId="4" fillId="0" borderId="2" xfId="2" applyFont="1" applyBorder="1" applyAlignment="1">
      <alignment horizontal="left" vertical="top" wrapText="1" shrinkToFit="1"/>
    </xf>
    <xf numFmtId="43" fontId="4" fillId="0" borderId="2" xfId="3" applyFont="1" applyBorder="1" applyAlignment="1">
      <alignment horizontal="right" vertical="top" shrinkToFit="1"/>
    </xf>
    <xf numFmtId="0" fontId="4" fillId="0" borderId="3" xfId="2" applyFont="1" applyBorder="1" applyAlignment="1">
      <alignment horizontal="center" vertical="top" shrinkToFit="1"/>
    </xf>
    <xf numFmtId="43" fontId="4" fillId="0" borderId="4" xfId="3" applyFont="1" applyBorder="1" applyAlignment="1">
      <alignment horizontal="right" vertical="top" shrinkToFit="1"/>
    </xf>
    <xf numFmtId="43" fontId="4" fillId="0" borderId="5" xfId="1" applyFont="1" applyBorder="1" applyAlignment="1">
      <alignment horizontal="left" vertical="top" wrapText="1" shrinkToFit="1"/>
    </xf>
    <xf numFmtId="0" fontId="4" fillId="0" borderId="0" xfId="2" applyFont="1" applyBorder="1" applyAlignment="1">
      <alignment horizontal="left" vertical="center" shrinkToFit="1"/>
    </xf>
  </cellXfs>
  <cellStyles count="4">
    <cellStyle name="Comma 2 2" xfId="3" xr:uid="{22CCE36A-D1D1-4FE9-8521-D00C576636C6}"/>
    <cellStyle name="Normal 2" xfId="2" xr:uid="{286FC166-7288-4089-8D66-33D723091A5E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F9657-5114-4080-AB7B-BB2CCC690F0B}">
  <dimension ref="A1:U181"/>
  <sheetViews>
    <sheetView tabSelected="1" topLeftCell="A158" zoomScaleNormal="100" zoomScaleSheetLayoutView="49" workbookViewId="0">
      <selection activeCell="I160" sqref="I160"/>
    </sheetView>
  </sheetViews>
  <sheetFormatPr defaultColWidth="9.140625" defaultRowHeight="24" x14ac:dyDescent="0.55000000000000004"/>
  <cols>
    <col min="1" max="1" width="7.7109375" style="167" customWidth="1"/>
    <col min="2" max="2" width="58.7109375" style="168" customWidth="1"/>
    <col min="3" max="3" width="19.140625" style="8" bestFit="1" customWidth="1"/>
    <col min="4" max="4" width="19.140625" style="169" bestFit="1" customWidth="1"/>
    <col min="5" max="5" width="25.140625" style="8" customWidth="1"/>
    <col min="6" max="6" width="38.42578125" style="8" customWidth="1"/>
    <col min="7" max="7" width="29.42578125" style="8" hidden="1" customWidth="1"/>
    <col min="8" max="8" width="14" style="8" hidden="1" customWidth="1"/>
    <col min="9" max="9" width="39" style="8" customWidth="1"/>
    <col min="10" max="10" width="33" style="8" hidden="1" customWidth="1"/>
    <col min="11" max="11" width="18.140625" style="8" hidden="1" customWidth="1"/>
    <col min="12" max="12" width="24.28515625" style="175" customWidth="1"/>
    <col min="13" max="13" width="66.140625" style="270" customWidth="1"/>
    <col min="14" max="14" width="34" style="8" hidden="1" customWidth="1"/>
    <col min="15" max="16384" width="9.140625" style="8"/>
  </cols>
  <sheetData>
    <row r="1" spans="1:21" x14ac:dyDescent="0.55000000000000004">
      <c r="A1" s="1"/>
      <c r="B1" s="2"/>
      <c r="C1" s="3"/>
      <c r="D1" s="4"/>
      <c r="E1" s="5"/>
      <c r="F1" s="5"/>
      <c r="G1" s="5"/>
      <c r="H1" s="3"/>
      <c r="I1" s="3"/>
      <c r="J1" s="5"/>
      <c r="K1" s="6"/>
      <c r="L1" s="172"/>
      <c r="M1" s="261" t="s">
        <v>0</v>
      </c>
      <c r="N1" s="7" t="s">
        <v>0</v>
      </c>
    </row>
    <row r="2" spans="1:21" x14ac:dyDescent="0.55000000000000004">
      <c r="A2" s="321" t="s">
        <v>1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</row>
    <row r="3" spans="1:21" x14ac:dyDescent="0.55000000000000004">
      <c r="A3" s="321" t="s">
        <v>2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</row>
    <row r="4" spans="1:21" x14ac:dyDescent="0.55000000000000004">
      <c r="A4" s="322" t="s">
        <v>3</v>
      </c>
      <c r="B4" s="322"/>
      <c r="C4" s="322"/>
      <c r="D4" s="322"/>
      <c r="E4" s="322"/>
      <c r="F4" s="321"/>
      <c r="G4" s="321"/>
      <c r="H4" s="321"/>
      <c r="I4" s="321"/>
      <c r="J4" s="322"/>
      <c r="K4" s="322"/>
      <c r="L4" s="322"/>
      <c r="M4" s="322"/>
      <c r="N4" s="322"/>
    </row>
    <row r="5" spans="1:21" x14ac:dyDescent="0.55000000000000004">
      <c r="A5" s="323" t="s">
        <v>4</v>
      </c>
      <c r="B5" s="323" t="s">
        <v>5</v>
      </c>
      <c r="C5" s="10" t="s">
        <v>6</v>
      </c>
      <c r="D5" s="326" t="s">
        <v>7</v>
      </c>
      <c r="E5" s="328" t="s">
        <v>8</v>
      </c>
      <c r="F5" s="11" t="s">
        <v>9</v>
      </c>
      <c r="G5" s="331" t="s">
        <v>9</v>
      </c>
      <c r="H5" s="332" t="s">
        <v>10</v>
      </c>
      <c r="I5" s="12" t="s">
        <v>11</v>
      </c>
      <c r="J5" s="335" t="s">
        <v>12</v>
      </c>
      <c r="K5" s="13" t="s">
        <v>13</v>
      </c>
      <c r="L5" s="14" t="s">
        <v>14</v>
      </c>
      <c r="M5" s="262" t="s">
        <v>15</v>
      </c>
      <c r="N5" s="179" t="s">
        <v>15</v>
      </c>
      <c r="O5" s="200"/>
    </row>
    <row r="6" spans="1:21" x14ac:dyDescent="0.55000000000000004">
      <c r="A6" s="324"/>
      <c r="B6" s="324"/>
      <c r="C6" s="16" t="s">
        <v>16</v>
      </c>
      <c r="D6" s="327"/>
      <c r="E6" s="329"/>
      <c r="F6" s="19" t="s">
        <v>17</v>
      </c>
      <c r="G6" s="321"/>
      <c r="H6" s="333"/>
      <c r="I6" s="21" t="s">
        <v>18</v>
      </c>
      <c r="J6" s="336"/>
      <c r="K6" s="23" t="s">
        <v>19</v>
      </c>
      <c r="L6" s="24" t="s">
        <v>20</v>
      </c>
      <c r="M6" s="263" t="s">
        <v>21</v>
      </c>
      <c r="N6" s="180" t="s">
        <v>21</v>
      </c>
      <c r="O6" s="200"/>
    </row>
    <row r="7" spans="1:21" x14ac:dyDescent="0.55000000000000004">
      <c r="A7" s="325"/>
      <c r="B7" s="325"/>
      <c r="C7" s="26" t="s">
        <v>22</v>
      </c>
      <c r="D7" s="26" t="s">
        <v>22</v>
      </c>
      <c r="E7" s="330"/>
      <c r="F7" s="25"/>
      <c r="G7" s="322"/>
      <c r="H7" s="334"/>
      <c r="I7" s="29"/>
      <c r="J7" s="337"/>
      <c r="K7" s="31"/>
      <c r="L7" s="32"/>
      <c r="M7" s="264" t="s">
        <v>23</v>
      </c>
      <c r="N7" s="181" t="s">
        <v>23</v>
      </c>
      <c r="O7" s="200"/>
    </row>
    <row r="8" spans="1:21" x14ac:dyDescent="0.55000000000000004">
      <c r="A8" s="33">
        <v>1</v>
      </c>
      <c r="B8" s="34" t="s">
        <v>24</v>
      </c>
      <c r="C8" s="35">
        <v>5000</v>
      </c>
      <c r="D8" s="36">
        <f>+C8</f>
        <v>5000</v>
      </c>
      <c r="E8" s="37" t="s">
        <v>25</v>
      </c>
      <c r="F8" s="38" t="str">
        <f>+G8&amp;", "&amp;H8&amp;" บาท"</f>
        <v>ร้านบอสโกถ่ายเอกสาร, 3782 บาท</v>
      </c>
      <c r="G8" s="39" t="s">
        <v>26</v>
      </c>
      <c r="H8" s="40">
        <v>3782</v>
      </c>
      <c r="I8" s="41" t="str">
        <f>+J8&amp;", "&amp;K8&amp;" บาท"</f>
        <v>ร้านบอสโกถ่ายเอกสาร, 3782 บาท</v>
      </c>
      <c r="J8" s="42" t="s">
        <v>26</v>
      </c>
      <c r="K8" s="43">
        <v>3782</v>
      </c>
      <c r="L8" s="173" t="s">
        <v>27</v>
      </c>
      <c r="M8" s="318" t="s">
        <v>28</v>
      </c>
      <c r="N8" s="182" t="s">
        <v>29</v>
      </c>
      <c r="O8" s="200"/>
    </row>
    <row r="9" spans="1:21" x14ac:dyDescent="0.55000000000000004">
      <c r="A9" s="38"/>
      <c r="B9" s="44" t="s">
        <v>30</v>
      </c>
      <c r="C9" s="45"/>
      <c r="D9" s="46"/>
      <c r="E9" s="47"/>
      <c r="F9" s="38"/>
      <c r="G9" s="48"/>
      <c r="H9" s="40"/>
      <c r="I9" s="41"/>
      <c r="J9" s="49"/>
      <c r="K9" s="50"/>
      <c r="L9" s="102"/>
      <c r="M9" s="318"/>
      <c r="N9" s="183" t="s">
        <v>31</v>
      </c>
      <c r="O9" s="200"/>
    </row>
    <row r="10" spans="1:21" s="61" customFormat="1" x14ac:dyDescent="0.55000000000000004">
      <c r="A10" s="51"/>
      <c r="B10" s="52"/>
      <c r="C10" s="53"/>
      <c r="D10" s="54"/>
      <c r="E10" s="55"/>
      <c r="F10" s="51"/>
      <c r="G10" s="56"/>
      <c r="H10" s="57"/>
      <c r="I10" s="58"/>
      <c r="J10" s="59"/>
      <c r="K10" s="60"/>
      <c r="L10" s="108"/>
      <c r="M10" s="319"/>
      <c r="N10" s="184"/>
      <c r="O10" s="200"/>
      <c r="P10" s="8"/>
      <c r="Q10" s="8"/>
      <c r="R10" s="8"/>
      <c r="S10" s="8"/>
      <c r="T10" s="8"/>
      <c r="U10" s="8"/>
    </row>
    <row r="11" spans="1:21" x14ac:dyDescent="0.55000000000000004">
      <c r="A11" s="38">
        <v>2</v>
      </c>
      <c r="B11" s="62" t="s">
        <v>32</v>
      </c>
      <c r="C11" s="45">
        <v>14664.35</v>
      </c>
      <c r="D11" s="46">
        <f t="shared" ref="D11:D65" si="0">+C11</f>
        <v>14664.35</v>
      </c>
      <c r="E11" s="63" t="s">
        <v>25</v>
      </c>
      <c r="F11" s="38" t="str">
        <f t="shared" ref="F11:F68" si="1">+G11&amp;", "&amp;H11&amp;" บาท"</f>
        <v>บริษัท วรจักร์ยนต์ จำกัด, 14664.35 บาท</v>
      </c>
      <c r="G11" s="39" t="s">
        <v>33</v>
      </c>
      <c r="H11" s="40">
        <v>14664.35</v>
      </c>
      <c r="I11" s="41" t="str">
        <f t="shared" ref="I11:I68" si="2">+J11&amp;", "&amp;K11&amp;" บาท"</f>
        <v>บริษัท วรจักร์ยนต์ จำกัด, 14664.35 บาท</v>
      </c>
      <c r="J11" s="64" t="s">
        <v>33</v>
      </c>
      <c r="K11" s="50">
        <v>14664.35</v>
      </c>
      <c r="L11" s="102" t="s">
        <v>27</v>
      </c>
      <c r="M11" s="228" t="str">
        <f>+N11</f>
        <v>ใบสั่งจ้าง 21/2568</v>
      </c>
      <c r="N11" s="183" t="s">
        <v>34</v>
      </c>
      <c r="O11" s="200"/>
    </row>
    <row r="12" spans="1:21" x14ac:dyDescent="0.55000000000000004">
      <c r="A12" s="38"/>
      <c r="B12" s="62"/>
      <c r="C12" s="45"/>
      <c r="D12" s="46"/>
      <c r="E12" s="47"/>
      <c r="F12" s="38"/>
      <c r="G12" s="48"/>
      <c r="H12" s="40"/>
      <c r="I12" s="41"/>
      <c r="J12" s="49"/>
      <c r="K12" s="50"/>
      <c r="L12" s="102"/>
      <c r="M12" s="228" t="str">
        <f>"ลว. "&amp;N12</f>
        <v>ลว. 4 พย 67</v>
      </c>
      <c r="N12" s="183" t="s">
        <v>35</v>
      </c>
      <c r="O12" s="200"/>
    </row>
    <row r="13" spans="1:21" s="61" customFormat="1" x14ac:dyDescent="0.55000000000000004">
      <c r="A13" s="51"/>
      <c r="B13" s="52"/>
      <c r="C13" s="53"/>
      <c r="D13" s="54"/>
      <c r="E13" s="55"/>
      <c r="F13" s="51"/>
      <c r="G13" s="56"/>
      <c r="H13" s="57"/>
      <c r="I13" s="58"/>
      <c r="J13" s="59"/>
      <c r="K13" s="60"/>
      <c r="L13" s="108"/>
      <c r="M13" s="241"/>
      <c r="N13" s="184"/>
      <c r="O13" s="200"/>
      <c r="P13" s="8"/>
      <c r="Q13" s="8"/>
      <c r="R13" s="8"/>
      <c r="S13" s="8"/>
      <c r="T13" s="8"/>
      <c r="U13" s="8"/>
    </row>
    <row r="14" spans="1:21" ht="44.25" x14ac:dyDescent="0.55000000000000004">
      <c r="A14" s="38">
        <v>3</v>
      </c>
      <c r="B14" s="65" t="s">
        <v>36</v>
      </c>
      <c r="C14" s="45">
        <v>100000</v>
      </c>
      <c r="D14" s="46">
        <f t="shared" si="0"/>
        <v>100000</v>
      </c>
      <c r="E14" s="63" t="s">
        <v>25</v>
      </c>
      <c r="F14" s="38" t="str">
        <f t="shared" si="1"/>
        <v>บริษัท ธีร์ บิสิเนสซัพพลาย จำกัด, 100000 บาท</v>
      </c>
      <c r="G14" s="39" t="s">
        <v>37</v>
      </c>
      <c r="H14" s="40">
        <v>100000</v>
      </c>
      <c r="I14" s="41" t="str">
        <f t="shared" si="2"/>
        <v>บริษัท ธีร์ บิสิเนสซัพพลาย จำกัด, 100000 บาท</v>
      </c>
      <c r="J14" s="64" t="s">
        <v>37</v>
      </c>
      <c r="K14" s="50">
        <v>100000</v>
      </c>
      <c r="L14" s="102" t="s">
        <v>27</v>
      </c>
      <c r="M14" s="228" t="str">
        <f>+N14</f>
        <v>ใบสั่งจ้าง 30/2568</v>
      </c>
      <c r="N14" s="183" t="s">
        <v>38</v>
      </c>
      <c r="O14" s="200"/>
    </row>
    <row r="15" spans="1:21" x14ac:dyDescent="0.55000000000000004">
      <c r="A15" s="38"/>
      <c r="B15" s="44"/>
      <c r="C15" s="45"/>
      <c r="D15" s="46"/>
      <c r="E15" s="66"/>
      <c r="F15" s="38"/>
      <c r="G15" s="48"/>
      <c r="H15" s="40"/>
      <c r="I15" s="41"/>
      <c r="J15" s="49"/>
      <c r="K15" s="50"/>
      <c r="L15" s="102"/>
      <c r="M15" s="228" t="str">
        <f>"ลว. "&amp;N15</f>
        <v>ลว. 11 พย 67</v>
      </c>
      <c r="N15" s="183" t="s">
        <v>39</v>
      </c>
      <c r="O15" s="200"/>
    </row>
    <row r="16" spans="1:21" s="61" customFormat="1" x14ac:dyDescent="0.55000000000000004">
      <c r="A16" s="51"/>
      <c r="B16" s="52"/>
      <c r="C16" s="53"/>
      <c r="D16" s="54"/>
      <c r="E16" s="55"/>
      <c r="F16" s="51"/>
      <c r="G16" s="56"/>
      <c r="H16" s="57"/>
      <c r="I16" s="58"/>
      <c r="J16" s="59"/>
      <c r="K16" s="60"/>
      <c r="L16" s="108"/>
      <c r="M16" s="241"/>
      <c r="N16" s="184"/>
      <c r="O16" s="200"/>
      <c r="P16" s="8"/>
      <c r="Q16" s="8"/>
      <c r="R16" s="8"/>
      <c r="S16" s="8"/>
      <c r="T16" s="8"/>
      <c r="U16" s="8"/>
    </row>
    <row r="17" spans="1:15" hidden="1" x14ac:dyDescent="0.55000000000000004">
      <c r="A17" s="38">
        <v>4</v>
      </c>
      <c r="B17" s="62" t="s">
        <v>40</v>
      </c>
      <c r="C17" s="67">
        <v>3641600</v>
      </c>
      <c r="D17" s="46">
        <f t="shared" si="0"/>
        <v>3641600</v>
      </c>
      <c r="E17" s="47" t="s">
        <v>41</v>
      </c>
      <c r="F17" s="38" t="str">
        <f t="shared" si="1"/>
        <v>บริษัท ซิสเต็มเอส จำกัด, 3416820 บาท</v>
      </c>
      <c r="G17" s="39" t="s">
        <v>42</v>
      </c>
      <c r="H17" s="40">
        <v>3416820</v>
      </c>
      <c r="I17" s="41" t="str">
        <f t="shared" si="2"/>
        <v>บริษัท ซิสเต็มเอส จำกัด, 3416820 บาท</v>
      </c>
      <c r="J17" s="64" t="s">
        <v>42</v>
      </c>
      <c r="K17" s="50">
        <v>3416820</v>
      </c>
      <c r="L17" s="102" t="s">
        <v>27</v>
      </c>
      <c r="M17" s="228" t="str">
        <f>+N17</f>
        <v>ส.23/2568</v>
      </c>
      <c r="N17" s="183" t="s">
        <v>43</v>
      </c>
      <c r="O17" s="200"/>
    </row>
    <row r="18" spans="1:15" hidden="1" x14ac:dyDescent="0.55000000000000004">
      <c r="A18" s="38"/>
      <c r="B18" s="44"/>
      <c r="C18" s="45"/>
      <c r="D18" s="46"/>
      <c r="E18" s="47"/>
      <c r="F18" s="38"/>
      <c r="G18" s="48"/>
      <c r="H18" s="40"/>
      <c r="I18" s="41"/>
      <c r="J18" s="49"/>
      <c r="K18" s="50"/>
      <c r="L18" s="102"/>
      <c r="M18" s="228" t="str">
        <f>"ลว. "&amp;N18</f>
        <v>ลว. 31 ตค 67</v>
      </c>
      <c r="N18" s="183" t="s">
        <v>44</v>
      </c>
      <c r="O18" s="200"/>
    </row>
    <row r="19" spans="1:15" hidden="1" x14ac:dyDescent="0.55000000000000004">
      <c r="A19" s="38"/>
      <c r="B19" s="62"/>
      <c r="C19" s="45"/>
      <c r="D19" s="46"/>
      <c r="E19" s="66"/>
      <c r="F19" s="38"/>
      <c r="G19" s="48"/>
      <c r="H19" s="40"/>
      <c r="I19" s="41"/>
      <c r="J19" s="49"/>
      <c r="K19" s="50"/>
      <c r="L19" s="102"/>
      <c r="M19" s="212"/>
      <c r="N19" s="183"/>
      <c r="O19" s="200"/>
    </row>
    <row r="20" spans="1:15" hidden="1" x14ac:dyDescent="0.55000000000000004">
      <c r="A20" s="38">
        <v>5</v>
      </c>
      <c r="B20" s="62" t="s">
        <v>45</v>
      </c>
      <c r="C20" s="45">
        <v>128400</v>
      </c>
      <c r="D20" s="46">
        <f t="shared" si="0"/>
        <v>128400</v>
      </c>
      <c r="E20" s="37" t="s">
        <v>25</v>
      </c>
      <c r="F20" s="38" t="str">
        <f t="shared" si="1"/>
        <v>บริษัท เตียวฮง สีสม จำกัด, 128400 บาท</v>
      </c>
      <c r="G20" s="39" t="s">
        <v>46</v>
      </c>
      <c r="H20" s="40">
        <v>128400</v>
      </c>
      <c r="I20" s="41" t="str">
        <f t="shared" si="2"/>
        <v>บริษัท เตียวฮง สีสม จำกัด, 128400 บาท</v>
      </c>
      <c r="J20" s="64" t="s">
        <v>46</v>
      </c>
      <c r="K20" s="50">
        <v>128400</v>
      </c>
      <c r="L20" s="102" t="s">
        <v>27</v>
      </c>
      <c r="M20" s="265" t="str">
        <f>+N20</f>
        <v>ใบสั่งจ้าง 18/2568</v>
      </c>
      <c r="N20" s="183" t="s">
        <v>47</v>
      </c>
      <c r="O20" s="200"/>
    </row>
    <row r="21" spans="1:15" hidden="1" x14ac:dyDescent="0.55000000000000004">
      <c r="A21" s="38"/>
      <c r="B21" s="62"/>
      <c r="C21" s="45"/>
      <c r="D21" s="46"/>
      <c r="E21" s="47"/>
      <c r="F21" s="38"/>
      <c r="G21" s="48"/>
      <c r="H21" s="40"/>
      <c r="I21" s="41"/>
      <c r="J21" s="49"/>
      <c r="K21" s="50"/>
      <c r="L21" s="102"/>
      <c r="M21" s="228" t="str">
        <f>"ลว. "&amp;N21</f>
        <v>ลว. 22 ตค 67</v>
      </c>
      <c r="N21" s="183" t="s">
        <v>48</v>
      </c>
      <c r="O21" s="200"/>
    </row>
    <row r="22" spans="1:15" hidden="1" x14ac:dyDescent="0.55000000000000004">
      <c r="A22" s="38"/>
      <c r="B22" s="62"/>
      <c r="C22" s="45"/>
      <c r="D22" s="46"/>
      <c r="E22" s="66"/>
      <c r="F22" s="38"/>
      <c r="G22" s="48"/>
      <c r="H22" s="40"/>
      <c r="I22" s="41"/>
      <c r="J22" s="49"/>
      <c r="K22" s="50"/>
      <c r="L22" s="102"/>
      <c r="M22" s="212"/>
      <c r="N22" s="183"/>
      <c r="O22" s="200"/>
    </row>
    <row r="23" spans="1:15" hidden="1" x14ac:dyDescent="0.55000000000000004">
      <c r="A23" s="38">
        <v>7</v>
      </c>
      <c r="B23" s="62" t="s">
        <v>49</v>
      </c>
      <c r="C23" s="45">
        <v>480000</v>
      </c>
      <c r="D23" s="46">
        <f t="shared" si="0"/>
        <v>480000</v>
      </c>
      <c r="E23" s="37" t="s">
        <v>25</v>
      </c>
      <c r="F23" s="38" t="str">
        <f t="shared" si="1"/>
        <v>บริษัท เอเดฟ โซลูชั่น พลัส จำกัด, 480000 บาท</v>
      </c>
      <c r="G23" s="39" t="s">
        <v>50</v>
      </c>
      <c r="H23" s="40">
        <v>480000</v>
      </c>
      <c r="I23" s="41" t="str">
        <f t="shared" si="2"/>
        <v>บริษัท เอเดฟ โซลูชั่น พลัส จำกัด, 480000 บาท</v>
      </c>
      <c r="J23" s="64" t="s">
        <v>50</v>
      </c>
      <c r="K23" s="50">
        <v>480000</v>
      </c>
      <c r="L23" s="102" t="s">
        <v>27</v>
      </c>
      <c r="M23" s="265" t="str">
        <f>+N23</f>
        <v>ใบสั่งจ้าง 16/2568</v>
      </c>
      <c r="N23" s="183" t="s">
        <v>51</v>
      </c>
      <c r="O23" s="200"/>
    </row>
    <row r="24" spans="1:15" hidden="1" x14ac:dyDescent="0.55000000000000004">
      <c r="A24" s="38"/>
      <c r="B24" s="62" t="s">
        <v>52</v>
      </c>
      <c r="C24" s="45"/>
      <c r="D24" s="46"/>
      <c r="E24" s="47"/>
      <c r="F24" s="38"/>
      <c r="G24" s="48"/>
      <c r="H24" s="40"/>
      <c r="I24" s="41"/>
      <c r="J24" s="49"/>
      <c r="K24" s="50"/>
      <c r="L24" s="102"/>
      <c r="M24" s="228" t="str">
        <f>"ลว. "&amp;N24</f>
        <v>ลว. 24 ตค 67</v>
      </c>
      <c r="N24" s="183" t="s">
        <v>53</v>
      </c>
      <c r="O24" s="200"/>
    </row>
    <row r="25" spans="1:15" hidden="1" x14ac:dyDescent="0.55000000000000004">
      <c r="A25" s="38"/>
      <c r="B25" s="62"/>
      <c r="C25" s="45"/>
      <c r="D25" s="46"/>
      <c r="E25" s="66"/>
      <c r="F25" s="38"/>
      <c r="G25" s="48"/>
      <c r="H25" s="40"/>
      <c r="I25" s="41"/>
      <c r="J25" s="49"/>
      <c r="K25" s="50"/>
      <c r="L25" s="102"/>
      <c r="M25" s="212"/>
      <c r="N25" s="183"/>
      <c r="O25" s="200"/>
    </row>
    <row r="26" spans="1:15" hidden="1" x14ac:dyDescent="0.55000000000000004">
      <c r="A26" s="38">
        <v>8</v>
      </c>
      <c r="B26" s="62" t="s">
        <v>54</v>
      </c>
      <c r="C26" s="45">
        <v>264000</v>
      </c>
      <c r="D26" s="46">
        <f t="shared" si="0"/>
        <v>264000</v>
      </c>
      <c r="E26" s="37" t="s">
        <v>25</v>
      </c>
      <c r="F26" s="38" t="str">
        <f t="shared" si="1"/>
        <v>นายพิภพ หลายชูไทย, 11000/เดือน บาท</v>
      </c>
      <c r="G26" s="39" t="s">
        <v>55</v>
      </c>
      <c r="H26" s="40" t="s">
        <v>56</v>
      </c>
      <c r="I26" s="41" t="str">
        <f t="shared" si="2"/>
        <v>นายพิภพ หลายชูไทย, 11000/เดือน บาท</v>
      </c>
      <c r="J26" s="64" t="s">
        <v>55</v>
      </c>
      <c r="K26" s="50" t="s">
        <v>56</v>
      </c>
      <c r="L26" s="102" t="s">
        <v>27</v>
      </c>
      <c r="M26" s="266" t="str">
        <f>+N26</f>
        <v>ส.20/2568</v>
      </c>
      <c r="N26" s="183" t="s">
        <v>57</v>
      </c>
      <c r="O26" s="200"/>
    </row>
    <row r="27" spans="1:15" hidden="1" x14ac:dyDescent="0.55000000000000004">
      <c r="A27" s="38"/>
      <c r="B27" s="62"/>
      <c r="C27" s="45"/>
      <c r="D27" s="46"/>
      <c r="E27" s="47"/>
      <c r="F27" s="38" t="str">
        <f t="shared" si="1"/>
        <v>นายอำพล วานิโช, 264000 บาท</v>
      </c>
      <c r="G27" s="48" t="s">
        <v>58</v>
      </c>
      <c r="H27" s="40">
        <v>264000</v>
      </c>
      <c r="I27" s="41" t="str">
        <f t="shared" si="2"/>
        <v>นายอำพล วานิโช, 264000 บาท</v>
      </c>
      <c r="J27" s="49" t="s">
        <v>58</v>
      </c>
      <c r="K27" s="50">
        <v>264000</v>
      </c>
      <c r="L27" s="102"/>
      <c r="M27" s="265" t="str">
        <f>+N27</f>
        <v>ส.19/2568</v>
      </c>
      <c r="N27" s="183" t="s">
        <v>59</v>
      </c>
      <c r="O27" s="200"/>
    </row>
    <row r="28" spans="1:15" hidden="1" x14ac:dyDescent="0.55000000000000004">
      <c r="A28" s="38"/>
      <c r="B28" s="62"/>
      <c r="C28" s="45"/>
      <c r="D28" s="46"/>
      <c r="E28" s="66"/>
      <c r="F28" s="38"/>
      <c r="G28" s="48"/>
      <c r="H28" s="40"/>
      <c r="I28" s="41"/>
      <c r="J28" s="49"/>
      <c r="K28" s="50"/>
      <c r="L28" s="102"/>
      <c r="M28" s="228" t="str">
        <f>"ลว. "&amp;N28</f>
        <v>ลว. 25 ตค 67</v>
      </c>
      <c r="N28" s="183" t="s">
        <v>60</v>
      </c>
      <c r="O28" s="200"/>
    </row>
    <row r="29" spans="1:15" hidden="1" x14ac:dyDescent="0.55000000000000004">
      <c r="A29" s="38">
        <v>9</v>
      </c>
      <c r="B29" s="62" t="s">
        <v>61</v>
      </c>
      <c r="C29" s="45">
        <v>65820</v>
      </c>
      <c r="D29" s="46">
        <f t="shared" si="0"/>
        <v>65820</v>
      </c>
      <c r="E29" s="37" t="s">
        <v>25</v>
      </c>
      <c r="F29" s="38" t="str">
        <f t="shared" si="1"/>
        <v>ร้านสหกรณ์เทเวศร์ จำกัด, 45780 บาท</v>
      </c>
      <c r="G29" s="39" t="s">
        <v>62</v>
      </c>
      <c r="H29" s="40">
        <v>45780</v>
      </c>
      <c r="I29" s="41" t="str">
        <f t="shared" si="2"/>
        <v>ร้านสหกรณ์เทเวศร์ จำกัด, 45780 บาท</v>
      </c>
      <c r="J29" s="64" t="s">
        <v>62</v>
      </c>
      <c r="K29" s="50">
        <v>45780</v>
      </c>
      <c r="L29" s="102" t="s">
        <v>27</v>
      </c>
      <c r="M29" s="265" t="str">
        <f>+N29</f>
        <v>กษ 1103/4758</v>
      </c>
      <c r="N29" s="183" t="s">
        <v>63</v>
      </c>
      <c r="O29" s="200"/>
    </row>
    <row r="30" spans="1:15" hidden="1" x14ac:dyDescent="0.55000000000000004">
      <c r="A30" s="38"/>
      <c r="B30" s="62"/>
      <c r="C30" s="45"/>
      <c r="D30" s="46"/>
      <c r="E30" s="47"/>
      <c r="F30" s="38"/>
      <c r="G30" s="48"/>
      <c r="H30" s="40"/>
      <c r="I30" s="41"/>
      <c r="J30" s="49"/>
      <c r="K30" s="50"/>
      <c r="L30" s="102"/>
      <c r="M30" s="228" t="str">
        <f>"ลว. "&amp;N30</f>
        <v>ลว. 23 กย 67</v>
      </c>
      <c r="N30" s="183" t="s">
        <v>64</v>
      </c>
      <c r="O30" s="200"/>
    </row>
    <row r="31" spans="1:15" hidden="1" x14ac:dyDescent="0.55000000000000004">
      <c r="A31" s="38"/>
      <c r="B31" s="62"/>
      <c r="C31" s="45"/>
      <c r="D31" s="46"/>
      <c r="E31" s="66"/>
      <c r="F31" s="38"/>
      <c r="G31" s="48"/>
      <c r="H31" s="40"/>
      <c r="I31" s="41"/>
      <c r="J31" s="49"/>
      <c r="K31" s="50"/>
      <c r="L31" s="102"/>
      <c r="M31" s="212"/>
      <c r="N31" s="183"/>
      <c r="O31" s="200"/>
    </row>
    <row r="32" spans="1:15" x14ac:dyDescent="0.55000000000000004">
      <c r="A32" s="38">
        <v>4</v>
      </c>
      <c r="B32" s="62" t="s">
        <v>65</v>
      </c>
      <c r="C32" s="67">
        <v>1779600</v>
      </c>
      <c r="D32" s="46">
        <f t="shared" si="0"/>
        <v>1779600</v>
      </c>
      <c r="E32" s="37" t="s">
        <v>25</v>
      </c>
      <c r="F32" s="38" t="str">
        <f t="shared" si="1"/>
        <v>บริษัท อินเตอร์ลิ้งค์ เทเลคอม จำกัด (มหาชน) , 1380000 บาท</v>
      </c>
      <c r="G32" s="39" t="s">
        <v>66</v>
      </c>
      <c r="H32" s="40">
        <v>1380000</v>
      </c>
      <c r="I32" s="41" t="str">
        <f t="shared" si="2"/>
        <v>บริษัท อินเตอร์ลิ้งค์ เทเลคอม จำกัด (มหาชน) , 1380000 บาท</v>
      </c>
      <c r="J32" s="64" t="s">
        <v>66</v>
      </c>
      <c r="K32" s="50">
        <v>1380000</v>
      </c>
      <c r="L32" s="102" t="s">
        <v>27</v>
      </c>
      <c r="M32" s="265" t="str">
        <f>+N32</f>
        <v>ส.27/2568</v>
      </c>
      <c r="N32" s="183" t="s">
        <v>67</v>
      </c>
      <c r="O32" s="200"/>
    </row>
    <row r="33" spans="1:21" x14ac:dyDescent="0.55000000000000004">
      <c r="A33" s="38"/>
      <c r="B33" s="62" t="s">
        <v>242</v>
      </c>
      <c r="C33" s="45"/>
      <c r="D33" s="46"/>
      <c r="E33" s="47"/>
      <c r="F33" s="38"/>
      <c r="G33" s="48"/>
      <c r="H33" s="40"/>
      <c r="I33" s="41"/>
      <c r="J33" s="49"/>
      <c r="K33" s="50"/>
      <c r="L33" s="102"/>
      <c r="M33" s="228" t="str">
        <f>"ลว. "&amp;N33</f>
        <v>ลว. 21 พย 67</v>
      </c>
      <c r="N33" s="183" t="s">
        <v>68</v>
      </c>
      <c r="O33" s="200"/>
    </row>
    <row r="34" spans="1:21" x14ac:dyDescent="0.55000000000000004">
      <c r="A34" s="38"/>
      <c r="B34" s="62"/>
      <c r="C34" s="45"/>
      <c r="D34" s="46"/>
      <c r="E34" s="66"/>
      <c r="F34" s="38"/>
      <c r="G34" s="48"/>
      <c r="H34" s="40"/>
      <c r="I34" s="41"/>
      <c r="J34" s="49"/>
      <c r="K34" s="50"/>
      <c r="L34" s="102"/>
      <c r="M34" s="212"/>
      <c r="N34" s="183"/>
      <c r="O34" s="200"/>
    </row>
    <row r="35" spans="1:21" s="61" customFormat="1" x14ac:dyDescent="0.55000000000000004">
      <c r="A35" s="51"/>
      <c r="B35" s="52"/>
      <c r="C35" s="53"/>
      <c r="D35" s="54"/>
      <c r="E35" s="55"/>
      <c r="F35" s="51"/>
      <c r="G35" s="56"/>
      <c r="H35" s="57"/>
      <c r="I35" s="58"/>
      <c r="J35" s="59"/>
      <c r="K35" s="60"/>
      <c r="L35" s="108"/>
      <c r="M35" s="241"/>
      <c r="N35" s="184"/>
      <c r="O35" s="200"/>
      <c r="P35" s="8"/>
      <c r="Q35" s="8"/>
      <c r="R35" s="8"/>
      <c r="S35" s="8"/>
      <c r="T35" s="8"/>
      <c r="U35" s="8"/>
    </row>
    <row r="36" spans="1:21" x14ac:dyDescent="0.55000000000000004">
      <c r="A36" s="38">
        <v>5</v>
      </c>
      <c r="B36" s="62" t="s">
        <v>69</v>
      </c>
      <c r="C36" s="45">
        <v>5082000</v>
      </c>
      <c r="D36" s="46">
        <f t="shared" si="0"/>
        <v>5082000</v>
      </c>
      <c r="E36" s="68" t="s">
        <v>41</v>
      </c>
      <c r="F36" s="38" t="str">
        <f t="shared" si="1"/>
        <v>ห้างหุ้นส่วนจำกัด เดอะ สกาย ซิสเต็มส์, 5066400 บาท</v>
      </c>
      <c r="G36" s="39" t="s">
        <v>70</v>
      </c>
      <c r="H36" s="40">
        <v>5066400</v>
      </c>
      <c r="I36" s="41" t="str">
        <f t="shared" si="2"/>
        <v>ห้างหุ้นส่วนจำกัด เดอะ สกาย ซิสเต็มส์, 5066400 บาท</v>
      </c>
      <c r="J36" s="64" t="s">
        <v>70</v>
      </c>
      <c r="K36" s="50">
        <v>5066400</v>
      </c>
      <c r="L36" s="102" t="s">
        <v>27</v>
      </c>
      <c r="M36" s="228" t="str">
        <f>+N36</f>
        <v>ส.48/2568</v>
      </c>
      <c r="N36" s="183" t="s">
        <v>71</v>
      </c>
      <c r="O36" s="200"/>
    </row>
    <row r="37" spans="1:21" x14ac:dyDescent="0.55000000000000004">
      <c r="A37" s="38"/>
      <c r="B37" s="62"/>
      <c r="C37" s="45"/>
      <c r="D37" s="46"/>
      <c r="E37" s="66"/>
      <c r="F37" s="38"/>
      <c r="G37" s="48"/>
      <c r="H37" s="40"/>
      <c r="I37" s="41"/>
      <c r="J37" s="49"/>
      <c r="K37" s="50"/>
      <c r="L37" s="174"/>
      <c r="M37" s="228" t="str">
        <f>"ลว. "&amp;N37</f>
        <v>ลว. 29 พย 67</v>
      </c>
      <c r="N37" s="183" t="s">
        <v>72</v>
      </c>
      <c r="O37" s="200"/>
    </row>
    <row r="38" spans="1:21" s="61" customFormat="1" x14ac:dyDescent="0.55000000000000004">
      <c r="A38" s="51"/>
      <c r="B38" s="52"/>
      <c r="C38" s="53"/>
      <c r="D38" s="54"/>
      <c r="E38" s="55"/>
      <c r="F38" s="51"/>
      <c r="G38" s="56"/>
      <c r="H38" s="57"/>
      <c r="I38" s="58"/>
      <c r="J38" s="59"/>
      <c r="K38" s="60"/>
      <c r="L38" s="108"/>
      <c r="M38" s="241"/>
      <c r="N38" s="184"/>
      <c r="O38" s="200"/>
      <c r="P38" s="8"/>
      <c r="Q38" s="8"/>
      <c r="R38" s="8"/>
      <c r="S38" s="8"/>
      <c r="T38" s="8"/>
      <c r="U38" s="8"/>
    </row>
    <row r="39" spans="1:21" x14ac:dyDescent="0.55000000000000004">
      <c r="A39" s="38">
        <v>6</v>
      </c>
      <c r="B39" s="62" t="s">
        <v>73</v>
      </c>
      <c r="C39" s="45">
        <v>3562.03</v>
      </c>
      <c r="D39" s="46">
        <f t="shared" si="0"/>
        <v>3562.03</v>
      </c>
      <c r="E39" s="63" t="s">
        <v>25</v>
      </c>
      <c r="F39" s="38" t="str">
        <f t="shared" si="1"/>
        <v>บริษัท วรจักร์ยนต์ จำกัด, 3562.03 บาท</v>
      </c>
      <c r="G39" s="39" t="s">
        <v>33</v>
      </c>
      <c r="H39" s="69">
        <v>3562.03</v>
      </c>
      <c r="I39" s="41" t="str">
        <f t="shared" si="2"/>
        <v>บริษัท วรจักร์ยนต์ จำกัด, 3562.03 บาท</v>
      </c>
      <c r="J39" s="64" t="s">
        <v>33</v>
      </c>
      <c r="K39" s="45">
        <v>3562.03</v>
      </c>
      <c r="L39" s="102" t="s">
        <v>27</v>
      </c>
      <c r="M39" s="318" t="s">
        <v>28</v>
      </c>
      <c r="N39" s="183" t="s">
        <v>74</v>
      </c>
      <c r="O39" s="200"/>
    </row>
    <row r="40" spans="1:21" x14ac:dyDescent="0.55000000000000004">
      <c r="A40" s="38"/>
      <c r="B40" s="62" t="s">
        <v>75</v>
      </c>
      <c r="C40" s="45"/>
      <c r="D40" s="46"/>
      <c r="E40" s="47"/>
      <c r="F40" s="38"/>
      <c r="G40" s="48"/>
      <c r="H40" s="40"/>
      <c r="I40" s="41"/>
      <c r="J40" s="49"/>
      <c r="K40" s="50"/>
      <c r="L40" s="102"/>
      <c r="M40" s="318"/>
      <c r="N40" s="183" t="s">
        <v>76</v>
      </c>
      <c r="O40" s="200"/>
    </row>
    <row r="41" spans="1:21" s="61" customFormat="1" x14ac:dyDescent="0.55000000000000004">
      <c r="A41" s="51"/>
      <c r="B41" s="52"/>
      <c r="C41" s="53"/>
      <c r="D41" s="54"/>
      <c r="E41" s="55"/>
      <c r="F41" s="51"/>
      <c r="G41" s="56"/>
      <c r="H41" s="57"/>
      <c r="I41" s="58"/>
      <c r="J41" s="59"/>
      <c r="K41" s="60"/>
      <c r="L41" s="108"/>
      <c r="M41" s="319"/>
      <c r="N41" s="184"/>
      <c r="O41" s="200"/>
      <c r="P41" s="8"/>
      <c r="Q41" s="8"/>
      <c r="R41" s="8"/>
      <c r="S41" s="8"/>
      <c r="T41" s="8"/>
      <c r="U41" s="8"/>
    </row>
    <row r="42" spans="1:21" ht="121.5" hidden="1" customHeight="1" x14ac:dyDescent="0.55000000000000004">
      <c r="A42" s="38">
        <v>7</v>
      </c>
      <c r="B42" s="70" t="s">
        <v>77</v>
      </c>
      <c r="C42" s="71">
        <v>1890</v>
      </c>
      <c r="D42" s="46">
        <f>+C42</f>
        <v>1890</v>
      </c>
      <c r="E42" s="63" t="s">
        <v>25</v>
      </c>
      <c r="F42" s="38" t="str">
        <f t="shared" si="1"/>
        <v>นายสมศักดิ์ รอบรู้, 1890 บาท</v>
      </c>
      <c r="G42" s="39" t="s">
        <v>78</v>
      </c>
      <c r="H42" s="72">
        <v>1890</v>
      </c>
      <c r="I42" s="41" t="str">
        <f t="shared" si="2"/>
        <v>นายสมศักดิ์ รอบรู้, 1890 บาท</v>
      </c>
      <c r="J42" s="64" t="s">
        <v>78</v>
      </c>
      <c r="K42" s="71">
        <v>1890</v>
      </c>
      <c r="L42" s="102" t="s">
        <v>27</v>
      </c>
      <c r="M42" s="318" t="s">
        <v>28</v>
      </c>
      <c r="N42" s="185" t="s">
        <v>79</v>
      </c>
      <c r="O42" s="200"/>
    </row>
    <row r="43" spans="1:21" hidden="1" x14ac:dyDescent="0.55000000000000004">
      <c r="A43" s="38"/>
      <c r="B43" s="70" t="s">
        <v>80</v>
      </c>
      <c r="C43" s="23"/>
      <c r="D43" s="46"/>
      <c r="E43" s="18"/>
      <c r="F43" s="38"/>
      <c r="G43" s="73"/>
      <c r="H43" s="20"/>
      <c r="I43" s="41"/>
      <c r="J43" s="22"/>
      <c r="K43" s="23"/>
      <c r="L43" s="24"/>
      <c r="M43" s="318"/>
      <c r="N43" s="186"/>
      <c r="O43" s="200"/>
    </row>
    <row r="44" spans="1:21" s="61" customFormat="1" hidden="1" x14ac:dyDescent="0.55000000000000004">
      <c r="A44" s="51"/>
      <c r="B44" s="25"/>
      <c r="C44" s="31"/>
      <c r="D44" s="54"/>
      <c r="E44" s="27"/>
      <c r="F44" s="51"/>
      <c r="G44" s="74"/>
      <c r="H44" s="28"/>
      <c r="I44" s="58"/>
      <c r="J44" s="30"/>
      <c r="K44" s="31"/>
      <c r="L44" s="32"/>
      <c r="M44" s="319"/>
      <c r="N44" s="187"/>
      <c r="O44" s="200"/>
      <c r="P44" s="8"/>
      <c r="Q44" s="8"/>
      <c r="R44" s="8"/>
      <c r="S44" s="8"/>
      <c r="T44" s="8"/>
      <c r="U44" s="8"/>
    </row>
    <row r="45" spans="1:21" hidden="1" x14ac:dyDescent="0.55000000000000004">
      <c r="A45" s="38">
        <v>8</v>
      </c>
      <c r="B45" s="70" t="s">
        <v>81</v>
      </c>
      <c r="C45" s="71">
        <v>2585</v>
      </c>
      <c r="D45" s="46">
        <f t="shared" si="0"/>
        <v>2585</v>
      </c>
      <c r="E45" s="63" t="s">
        <v>25</v>
      </c>
      <c r="F45" s="38" t="str">
        <f t="shared" si="1"/>
        <v>นายสมศักดิ์ รอบรู้, 2585 บาท</v>
      </c>
      <c r="G45" s="39" t="s">
        <v>78</v>
      </c>
      <c r="H45" s="72">
        <v>2585</v>
      </c>
      <c r="I45" s="41" t="str">
        <f t="shared" si="2"/>
        <v>นายสมศักดิ์ รอบรู้, 2585 บาท</v>
      </c>
      <c r="J45" s="64" t="s">
        <v>78</v>
      </c>
      <c r="K45" s="71">
        <v>2585</v>
      </c>
      <c r="L45" s="102" t="s">
        <v>27</v>
      </c>
      <c r="M45" s="318" t="s">
        <v>28</v>
      </c>
      <c r="N45" s="185" t="s">
        <v>82</v>
      </c>
      <c r="O45" s="200"/>
    </row>
    <row r="46" spans="1:21" hidden="1" x14ac:dyDescent="0.55000000000000004">
      <c r="A46" s="38"/>
      <c r="B46" s="70" t="s">
        <v>83</v>
      </c>
      <c r="C46" s="23"/>
      <c r="D46" s="46"/>
      <c r="E46" s="18"/>
      <c r="F46" s="38"/>
      <c r="G46" s="73"/>
      <c r="H46" s="20"/>
      <c r="I46" s="41"/>
      <c r="J46" s="22"/>
      <c r="K46" s="23"/>
      <c r="L46" s="24"/>
      <c r="M46" s="318"/>
      <c r="N46" s="185"/>
      <c r="O46" s="200"/>
    </row>
    <row r="47" spans="1:21" s="61" customFormat="1" hidden="1" x14ac:dyDescent="0.55000000000000004">
      <c r="A47" s="51"/>
      <c r="B47" s="25"/>
      <c r="C47" s="31"/>
      <c r="D47" s="54"/>
      <c r="E47" s="27"/>
      <c r="F47" s="51"/>
      <c r="G47" s="74"/>
      <c r="H47" s="28"/>
      <c r="I47" s="58"/>
      <c r="J47" s="30"/>
      <c r="K47" s="31"/>
      <c r="L47" s="32"/>
      <c r="M47" s="319"/>
      <c r="N47" s="187"/>
      <c r="O47" s="200"/>
      <c r="P47" s="8"/>
      <c r="Q47" s="8"/>
      <c r="R47" s="8"/>
      <c r="S47" s="8"/>
      <c r="T47" s="8"/>
      <c r="U47" s="8"/>
    </row>
    <row r="48" spans="1:21" x14ac:dyDescent="0.55000000000000004">
      <c r="A48" s="38">
        <v>7</v>
      </c>
      <c r="B48" s="70" t="s">
        <v>84</v>
      </c>
      <c r="C48" s="71">
        <v>4500</v>
      </c>
      <c r="D48" s="46">
        <f t="shared" si="0"/>
        <v>4500</v>
      </c>
      <c r="E48" s="63" t="s">
        <v>25</v>
      </c>
      <c r="F48" s="38" t="str">
        <f t="shared" si="1"/>
        <v>ร้าน เอ.โอ.ดี ซัพพลาย, 4500 บาท</v>
      </c>
      <c r="G48" s="39" t="s">
        <v>85</v>
      </c>
      <c r="H48" s="72">
        <v>4500</v>
      </c>
      <c r="I48" s="41" t="str">
        <f t="shared" si="2"/>
        <v>ร้าน เอ.โอ.ดี ซัพพลาย, 4500 บาท</v>
      </c>
      <c r="J48" s="64" t="s">
        <v>85</v>
      </c>
      <c r="K48" s="71">
        <v>4500</v>
      </c>
      <c r="L48" s="102" t="s">
        <v>27</v>
      </c>
      <c r="M48" s="318" t="s">
        <v>28</v>
      </c>
      <c r="N48" s="185" t="s">
        <v>86</v>
      </c>
      <c r="O48" s="200"/>
    </row>
    <row r="49" spans="1:21" x14ac:dyDescent="0.55000000000000004">
      <c r="A49" s="38"/>
      <c r="B49" s="70"/>
      <c r="C49" s="23"/>
      <c r="D49" s="46"/>
      <c r="E49" s="18"/>
      <c r="F49" s="38"/>
      <c r="G49" s="73"/>
      <c r="H49" s="20"/>
      <c r="I49" s="41"/>
      <c r="J49" s="22"/>
      <c r="K49" s="23"/>
      <c r="L49" s="24"/>
      <c r="M49" s="318"/>
      <c r="N49" s="186"/>
      <c r="O49" s="200"/>
    </row>
    <row r="50" spans="1:21" s="61" customFormat="1" x14ac:dyDescent="0.55000000000000004">
      <c r="A50" s="51"/>
      <c r="B50" s="25"/>
      <c r="C50" s="31"/>
      <c r="D50" s="54"/>
      <c r="E50" s="27"/>
      <c r="F50" s="51"/>
      <c r="G50" s="74"/>
      <c r="H50" s="28"/>
      <c r="I50" s="58"/>
      <c r="J50" s="30"/>
      <c r="K50" s="31"/>
      <c r="L50" s="32"/>
      <c r="M50" s="319"/>
      <c r="N50" s="187"/>
      <c r="O50" s="200"/>
      <c r="P50" s="8"/>
      <c r="Q50" s="8"/>
      <c r="R50" s="8"/>
      <c r="S50" s="8"/>
      <c r="T50" s="8"/>
      <c r="U50" s="8"/>
    </row>
    <row r="51" spans="1:21" x14ac:dyDescent="0.55000000000000004">
      <c r="A51" s="38">
        <v>8</v>
      </c>
      <c r="B51" s="70" t="s">
        <v>87</v>
      </c>
      <c r="C51" s="71">
        <v>3800</v>
      </c>
      <c r="D51" s="46">
        <f t="shared" si="0"/>
        <v>3800</v>
      </c>
      <c r="E51" s="63" t="s">
        <v>25</v>
      </c>
      <c r="F51" s="38" t="str">
        <f t="shared" si="1"/>
        <v>ร้าน เอ.โอ.ดี ซัพพลาย, 3800 บาท</v>
      </c>
      <c r="G51" s="39" t="s">
        <v>85</v>
      </c>
      <c r="H51" s="72">
        <v>3800</v>
      </c>
      <c r="I51" s="41" t="str">
        <f t="shared" si="2"/>
        <v>ร้าน เอ.โอ.ดี ซัพพลาย, 3800 บาท</v>
      </c>
      <c r="J51" s="64" t="s">
        <v>85</v>
      </c>
      <c r="K51" s="71">
        <v>3800</v>
      </c>
      <c r="L51" s="102" t="s">
        <v>27</v>
      </c>
      <c r="M51" s="318" t="s">
        <v>28</v>
      </c>
      <c r="N51" s="185" t="s">
        <v>88</v>
      </c>
      <c r="O51" s="200"/>
    </row>
    <row r="52" spans="1:21" x14ac:dyDescent="0.55000000000000004">
      <c r="A52" s="38"/>
      <c r="B52" s="70"/>
      <c r="C52" s="23"/>
      <c r="D52" s="46"/>
      <c r="E52" s="18"/>
      <c r="F52" s="38"/>
      <c r="G52" s="73"/>
      <c r="H52" s="20"/>
      <c r="I52" s="41"/>
      <c r="J52" s="22"/>
      <c r="K52" s="23"/>
      <c r="L52" s="24"/>
      <c r="M52" s="318"/>
      <c r="N52" s="186"/>
      <c r="O52" s="200"/>
    </row>
    <row r="53" spans="1:21" s="61" customFormat="1" x14ac:dyDescent="0.55000000000000004">
      <c r="A53" s="51"/>
      <c r="B53" s="25"/>
      <c r="C53" s="31"/>
      <c r="D53" s="54"/>
      <c r="E53" s="27"/>
      <c r="F53" s="51"/>
      <c r="G53" s="74"/>
      <c r="H53" s="28"/>
      <c r="I53" s="58"/>
      <c r="J53" s="30"/>
      <c r="K53" s="31"/>
      <c r="L53" s="32"/>
      <c r="M53" s="319"/>
      <c r="N53" s="187"/>
      <c r="O53" s="200"/>
      <c r="P53" s="8"/>
      <c r="Q53" s="8"/>
      <c r="R53" s="8"/>
      <c r="S53" s="8"/>
      <c r="T53" s="8"/>
      <c r="U53" s="8"/>
    </row>
    <row r="54" spans="1:21" x14ac:dyDescent="0.55000000000000004">
      <c r="A54" s="38">
        <v>9</v>
      </c>
      <c r="B54" s="70" t="s">
        <v>243</v>
      </c>
      <c r="C54" s="71">
        <v>3300</v>
      </c>
      <c r="D54" s="46">
        <f t="shared" si="0"/>
        <v>3300</v>
      </c>
      <c r="E54" s="63" t="s">
        <v>25</v>
      </c>
      <c r="F54" s="38" t="str">
        <f t="shared" si="1"/>
        <v>ร้าน เอ.โอ.ดี ซัพพลาย, 3300 บาท</v>
      </c>
      <c r="G54" s="39" t="s">
        <v>85</v>
      </c>
      <c r="H54" s="72">
        <v>3300</v>
      </c>
      <c r="I54" s="41" t="str">
        <f t="shared" si="2"/>
        <v>ร้าน เอ.โอ.ดี ซัพพลาย, 3300 บาท</v>
      </c>
      <c r="J54" s="64" t="s">
        <v>85</v>
      </c>
      <c r="K54" s="71">
        <v>3300</v>
      </c>
      <c r="L54" s="102" t="s">
        <v>27</v>
      </c>
      <c r="M54" s="318" t="s">
        <v>28</v>
      </c>
      <c r="N54" s="185" t="s">
        <v>89</v>
      </c>
      <c r="O54" s="200"/>
    </row>
    <row r="55" spans="1:21" x14ac:dyDescent="0.55000000000000004">
      <c r="A55" s="38"/>
      <c r="B55" s="70"/>
      <c r="C55" s="23"/>
      <c r="D55" s="46"/>
      <c r="E55" s="18"/>
      <c r="F55" s="38"/>
      <c r="G55" s="73"/>
      <c r="H55" s="20"/>
      <c r="I55" s="41"/>
      <c r="J55" s="22"/>
      <c r="K55" s="23"/>
      <c r="L55" s="24"/>
      <c r="M55" s="318"/>
      <c r="N55" s="186"/>
      <c r="O55" s="200"/>
    </row>
    <row r="56" spans="1:21" s="61" customFormat="1" x14ac:dyDescent="0.55000000000000004">
      <c r="A56" s="51"/>
      <c r="B56" s="25"/>
      <c r="C56" s="31"/>
      <c r="D56" s="54"/>
      <c r="E56" s="27"/>
      <c r="F56" s="51"/>
      <c r="G56" s="74"/>
      <c r="H56" s="28"/>
      <c r="I56" s="58"/>
      <c r="J56" s="30"/>
      <c r="K56" s="31"/>
      <c r="L56" s="32"/>
      <c r="M56" s="319"/>
      <c r="N56" s="187"/>
      <c r="O56" s="200"/>
      <c r="P56" s="8"/>
      <c r="Q56" s="8"/>
      <c r="R56" s="8"/>
      <c r="S56" s="8"/>
      <c r="T56" s="8"/>
      <c r="U56" s="8"/>
    </row>
    <row r="57" spans="1:21" x14ac:dyDescent="0.55000000000000004">
      <c r="A57" s="38">
        <v>10</v>
      </c>
      <c r="B57" s="70" t="s">
        <v>90</v>
      </c>
      <c r="C57" s="71">
        <v>5500</v>
      </c>
      <c r="D57" s="46">
        <f t="shared" si="0"/>
        <v>5500</v>
      </c>
      <c r="E57" s="63" t="s">
        <v>25</v>
      </c>
      <c r="F57" s="38" t="str">
        <f t="shared" si="1"/>
        <v>ร้าน เอ.โอ.ดี ซัพพลาย, 5500 บาท</v>
      </c>
      <c r="G57" s="39" t="s">
        <v>85</v>
      </c>
      <c r="H57" s="72">
        <v>5500</v>
      </c>
      <c r="I57" s="41" t="str">
        <f t="shared" si="2"/>
        <v>ร้าน เอ.โอ.ดี ซัพพลาย, 5500 บาท</v>
      </c>
      <c r="J57" s="64" t="s">
        <v>85</v>
      </c>
      <c r="K57" s="71">
        <v>5500</v>
      </c>
      <c r="L57" s="102" t="s">
        <v>27</v>
      </c>
      <c r="M57" s="318" t="s">
        <v>28</v>
      </c>
      <c r="N57" s="185" t="s">
        <v>91</v>
      </c>
      <c r="O57" s="200"/>
    </row>
    <row r="58" spans="1:21" x14ac:dyDescent="0.55000000000000004">
      <c r="A58" s="38"/>
      <c r="B58" s="70"/>
      <c r="C58" s="23"/>
      <c r="D58" s="46"/>
      <c r="E58" s="18"/>
      <c r="F58" s="38"/>
      <c r="G58" s="73"/>
      <c r="H58" s="20"/>
      <c r="I58" s="41"/>
      <c r="J58" s="22"/>
      <c r="K58" s="23"/>
      <c r="L58" s="24"/>
      <c r="M58" s="318"/>
      <c r="N58" s="186"/>
      <c r="O58" s="200"/>
    </row>
    <row r="59" spans="1:21" s="61" customFormat="1" x14ac:dyDescent="0.55000000000000004">
      <c r="A59" s="51"/>
      <c r="B59" s="25"/>
      <c r="C59" s="31"/>
      <c r="D59" s="54"/>
      <c r="E59" s="27"/>
      <c r="F59" s="51"/>
      <c r="G59" s="74"/>
      <c r="H59" s="28"/>
      <c r="I59" s="58"/>
      <c r="J59" s="30"/>
      <c r="K59" s="31"/>
      <c r="L59" s="32"/>
      <c r="M59" s="319"/>
      <c r="N59" s="187"/>
      <c r="O59" s="200"/>
      <c r="P59" s="8"/>
      <c r="Q59" s="8"/>
      <c r="R59" s="8"/>
      <c r="S59" s="8"/>
      <c r="T59" s="8"/>
      <c r="U59" s="8"/>
    </row>
    <row r="60" spans="1:21" x14ac:dyDescent="0.55000000000000004">
      <c r="A60" s="38">
        <v>11</v>
      </c>
      <c r="B60" s="70" t="s">
        <v>87</v>
      </c>
      <c r="C60" s="71">
        <v>3200</v>
      </c>
      <c r="D60" s="46">
        <f t="shared" si="0"/>
        <v>3200</v>
      </c>
      <c r="E60" s="63" t="s">
        <v>25</v>
      </c>
      <c r="F60" s="38" t="str">
        <f t="shared" si="1"/>
        <v>ร้าน เอ.โอ.ดี ซัพพลาย, 3200 บาท</v>
      </c>
      <c r="G60" s="39" t="s">
        <v>85</v>
      </c>
      <c r="H60" s="72">
        <v>3200</v>
      </c>
      <c r="I60" s="41" t="str">
        <f t="shared" si="2"/>
        <v>ร้าน เอ.โอ.ดี ซัพพลาย, 3200 บาท</v>
      </c>
      <c r="J60" s="64" t="s">
        <v>85</v>
      </c>
      <c r="K60" s="71">
        <v>3200</v>
      </c>
      <c r="L60" s="102" t="s">
        <v>27</v>
      </c>
      <c r="M60" s="318" t="s">
        <v>28</v>
      </c>
      <c r="N60" s="185" t="s">
        <v>92</v>
      </c>
      <c r="O60" s="200"/>
    </row>
    <row r="61" spans="1:21" x14ac:dyDescent="0.55000000000000004">
      <c r="A61" s="38"/>
      <c r="B61" s="70"/>
      <c r="C61" s="71"/>
      <c r="D61" s="46"/>
      <c r="E61" s="47"/>
      <c r="F61" s="38"/>
      <c r="G61" s="39"/>
      <c r="H61" s="72"/>
      <c r="I61" s="41"/>
      <c r="J61" s="64"/>
      <c r="K61" s="71"/>
      <c r="L61" s="102"/>
      <c r="M61" s="318"/>
      <c r="N61" s="185"/>
      <c r="O61" s="200"/>
    </row>
    <row r="62" spans="1:21" s="61" customFormat="1" x14ac:dyDescent="0.55000000000000004">
      <c r="A62" s="51"/>
      <c r="B62" s="25"/>
      <c r="C62" s="31"/>
      <c r="D62" s="54"/>
      <c r="E62" s="27"/>
      <c r="F62" s="51"/>
      <c r="G62" s="74"/>
      <c r="H62" s="28"/>
      <c r="I62" s="58"/>
      <c r="J62" s="30"/>
      <c r="K62" s="31"/>
      <c r="L62" s="32"/>
      <c r="M62" s="319"/>
      <c r="N62" s="187"/>
      <c r="O62" s="200"/>
      <c r="P62" s="8"/>
      <c r="Q62" s="8"/>
      <c r="R62" s="8"/>
      <c r="S62" s="8"/>
      <c r="T62" s="8"/>
      <c r="U62" s="8"/>
    </row>
    <row r="63" spans="1:21" s="222" customFormat="1" ht="81" customHeight="1" x14ac:dyDescent="0.5">
      <c r="A63" s="211">
        <v>12</v>
      </c>
      <c r="B63" s="212" t="s">
        <v>93</v>
      </c>
      <c r="C63" s="213">
        <v>800</v>
      </c>
      <c r="D63" s="214">
        <f t="shared" si="0"/>
        <v>800</v>
      </c>
      <c r="E63" s="215" t="s">
        <v>25</v>
      </c>
      <c r="F63" s="211" t="str">
        <f t="shared" si="1"/>
        <v>ร้าน เอ.โอ.ดี ซัพพลาย, 800 บาท</v>
      </c>
      <c r="G63" s="216" t="s">
        <v>85</v>
      </c>
      <c r="H63" s="217">
        <v>800</v>
      </c>
      <c r="I63" s="218" t="str">
        <f t="shared" si="2"/>
        <v>ร้าน เอ.โอ.ดี ซัพพลาย, 800 บาท</v>
      </c>
      <c r="J63" s="219" t="s">
        <v>85</v>
      </c>
      <c r="K63" s="213">
        <v>800</v>
      </c>
      <c r="L63" s="211" t="s">
        <v>27</v>
      </c>
      <c r="M63" s="318" t="s">
        <v>28</v>
      </c>
      <c r="N63" s="220" t="s">
        <v>94</v>
      </c>
      <c r="O63" s="221"/>
    </row>
    <row r="64" spans="1:21" s="61" customFormat="1" x14ac:dyDescent="0.55000000000000004">
      <c r="A64" s="51"/>
      <c r="B64" s="75"/>
      <c r="C64" s="31"/>
      <c r="D64" s="54"/>
      <c r="E64" s="27"/>
      <c r="F64" s="51"/>
      <c r="G64" s="74"/>
      <c r="H64" s="28"/>
      <c r="I64" s="58"/>
      <c r="J64" s="30"/>
      <c r="K64" s="31"/>
      <c r="L64" s="32"/>
      <c r="M64" s="319"/>
      <c r="N64" s="187"/>
      <c r="O64" s="200"/>
      <c r="P64" s="8"/>
      <c r="Q64" s="8"/>
      <c r="R64" s="8"/>
      <c r="S64" s="8"/>
      <c r="T64" s="8"/>
      <c r="U64" s="8"/>
    </row>
    <row r="65" spans="1:21" s="222" customFormat="1" ht="75" customHeight="1" x14ac:dyDescent="0.5">
      <c r="A65" s="158">
        <v>13</v>
      </c>
      <c r="B65" s="300" t="s">
        <v>95</v>
      </c>
      <c r="C65" s="301">
        <v>2675</v>
      </c>
      <c r="D65" s="302">
        <f t="shared" si="0"/>
        <v>2675</v>
      </c>
      <c r="E65" s="303" t="s">
        <v>25</v>
      </c>
      <c r="F65" s="158" t="str">
        <f t="shared" si="1"/>
        <v>บริษัท ธนสรณ์วิศวกรรม จำกัด, 2675 บาท</v>
      </c>
      <c r="G65" s="304" t="s">
        <v>96</v>
      </c>
      <c r="H65" s="305">
        <v>2675</v>
      </c>
      <c r="I65" s="306" t="str">
        <f t="shared" si="2"/>
        <v>บริษัท ธนสรณ์วิศวกรรม จำกัด, 2675 บาท</v>
      </c>
      <c r="J65" s="307" t="s">
        <v>96</v>
      </c>
      <c r="K65" s="301">
        <v>2675</v>
      </c>
      <c r="L65" s="158" t="s">
        <v>27</v>
      </c>
      <c r="M65" s="320" t="s">
        <v>28</v>
      </c>
      <c r="N65" s="220" t="s">
        <v>97</v>
      </c>
      <c r="O65" s="221"/>
    </row>
    <row r="66" spans="1:21" ht="9" hidden="1" customHeight="1" x14ac:dyDescent="0.55000000000000004">
      <c r="A66" s="38"/>
      <c r="B66" s="70"/>
      <c r="C66" s="23"/>
      <c r="D66" s="46"/>
      <c r="E66" s="18"/>
      <c r="F66" s="38"/>
      <c r="G66" s="345"/>
      <c r="H66" s="20"/>
      <c r="I66" s="41"/>
      <c r="J66" s="22"/>
      <c r="K66" s="23"/>
      <c r="L66" s="24"/>
      <c r="M66" s="318"/>
      <c r="N66" s="186"/>
      <c r="O66" s="200"/>
    </row>
    <row r="67" spans="1:21" s="61" customFormat="1" hidden="1" x14ac:dyDescent="0.55000000000000004">
      <c r="A67" s="51"/>
      <c r="B67" s="25"/>
      <c r="C67" s="31"/>
      <c r="D67" s="54"/>
      <c r="E67" s="27"/>
      <c r="F67" s="51"/>
      <c r="G67" s="74"/>
      <c r="H67" s="28"/>
      <c r="I67" s="58"/>
      <c r="J67" s="30"/>
      <c r="K67" s="31"/>
      <c r="L67" s="32"/>
      <c r="M67" s="319"/>
      <c r="N67" s="187"/>
      <c r="O67" s="200"/>
      <c r="P67" s="8"/>
      <c r="Q67" s="8"/>
      <c r="R67" s="8"/>
      <c r="S67" s="8"/>
      <c r="T67" s="8"/>
      <c r="U67" s="8"/>
    </row>
    <row r="68" spans="1:21" x14ac:dyDescent="0.55000000000000004">
      <c r="A68" s="38">
        <v>14</v>
      </c>
      <c r="B68" s="70" t="s">
        <v>95</v>
      </c>
      <c r="C68" s="71">
        <v>5671</v>
      </c>
      <c r="D68" s="46">
        <f t="shared" ref="D68:D116" si="3">+C68</f>
        <v>5671</v>
      </c>
      <c r="E68" s="63" t="s">
        <v>25</v>
      </c>
      <c r="F68" s="38" t="str">
        <f t="shared" si="1"/>
        <v>บริษัท ธนสรณ์วิศวกรรม จำกัด, 5671 บาท</v>
      </c>
      <c r="G68" s="39" t="s">
        <v>96</v>
      </c>
      <c r="H68" s="72">
        <v>5671</v>
      </c>
      <c r="I68" s="41" t="str">
        <f t="shared" si="2"/>
        <v>บริษัท ธนสรณ์วิศวกรรม จำกัด, 5671 บาท</v>
      </c>
      <c r="J68" s="64" t="s">
        <v>96</v>
      </c>
      <c r="K68" s="71">
        <v>5671</v>
      </c>
      <c r="L68" s="102" t="s">
        <v>27</v>
      </c>
      <c r="M68" s="318" t="s">
        <v>28</v>
      </c>
      <c r="N68" s="185" t="s">
        <v>98</v>
      </c>
      <c r="O68" s="200"/>
    </row>
    <row r="69" spans="1:21" x14ac:dyDescent="0.55000000000000004">
      <c r="A69" s="38"/>
      <c r="B69" s="70"/>
      <c r="C69" s="23"/>
      <c r="D69" s="46"/>
      <c r="E69" s="18"/>
      <c r="F69" s="38"/>
      <c r="G69" s="1"/>
      <c r="H69" s="20"/>
      <c r="I69" s="41"/>
      <c r="J69" s="22"/>
      <c r="K69" s="23"/>
      <c r="L69" s="24"/>
      <c r="M69" s="318"/>
      <c r="N69" s="186"/>
      <c r="O69" s="200"/>
    </row>
    <row r="70" spans="1:21" s="61" customFormat="1" x14ac:dyDescent="0.55000000000000004">
      <c r="A70" s="51"/>
      <c r="B70" s="75"/>
      <c r="C70" s="31"/>
      <c r="D70" s="54"/>
      <c r="E70" s="27"/>
      <c r="F70" s="51"/>
      <c r="G70" s="9"/>
      <c r="H70" s="28"/>
      <c r="I70" s="58"/>
      <c r="J70" s="30"/>
      <c r="K70" s="31"/>
      <c r="L70" s="32"/>
      <c r="M70" s="319"/>
      <c r="N70" s="187"/>
      <c r="O70" s="200"/>
      <c r="P70" s="8"/>
      <c r="Q70" s="8"/>
      <c r="R70" s="8"/>
      <c r="S70" s="8"/>
      <c r="T70" s="8"/>
      <c r="U70" s="8"/>
    </row>
    <row r="71" spans="1:21" x14ac:dyDescent="0.55000000000000004">
      <c r="A71" s="76">
        <v>15</v>
      </c>
      <c r="B71" s="70" t="s">
        <v>99</v>
      </c>
      <c r="C71" s="71">
        <v>9600</v>
      </c>
      <c r="D71" s="46">
        <f t="shared" si="3"/>
        <v>9600</v>
      </c>
      <c r="E71" s="63" t="s">
        <v>25</v>
      </c>
      <c r="F71" s="38" t="str">
        <f t="shared" ref="F71:F133" si="4">+G71&amp;", "&amp;H71&amp;" บาท"</f>
        <v>ร้าน เอ.โอ.ดี ซัพพลาย, 9600 บาท</v>
      </c>
      <c r="G71" s="39" t="s">
        <v>85</v>
      </c>
      <c r="H71" s="72">
        <v>9600</v>
      </c>
      <c r="I71" s="41" t="str">
        <f t="shared" ref="I71:I133" si="5">+J71&amp;", "&amp;K71&amp;" บาท"</f>
        <v>ร้าน เอ.โอ.ดี ซัพพลาย, 9600 บาท</v>
      </c>
      <c r="J71" s="64" t="s">
        <v>85</v>
      </c>
      <c r="K71" s="71">
        <v>9600</v>
      </c>
      <c r="L71" s="102" t="s">
        <v>27</v>
      </c>
      <c r="M71" s="318" t="s">
        <v>28</v>
      </c>
      <c r="N71" s="185" t="s">
        <v>100</v>
      </c>
      <c r="O71" s="200"/>
    </row>
    <row r="72" spans="1:21" x14ac:dyDescent="0.55000000000000004">
      <c r="A72" s="76"/>
      <c r="B72" s="70"/>
      <c r="C72" s="23"/>
      <c r="D72" s="46"/>
      <c r="E72" s="18"/>
      <c r="F72" s="38"/>
      <c r="G72" s="73"/>
      <c r="H72" s="20"/>
      <c r="I72" s="41"/>
      <c r="J72" s="22"/>
      <c r="K72" s="23"/>
      <c r="L72" s="24"/>
      <c r="M72" s="318"/>
      <c r="N72" s="186"/>
      <c r="O72" s="200"/>
    </row>
    <row r="73" spans="1:21" s="61" customFormat="1" x14ac:dyDescent="0.55000000000000004">
      <c r="A73" s="77"/>
      <c r="B73" s="25"/>
      <c r="C73" s="31"/>
      <c r="D73" s="54"/>
      <c r="E73" s="27"/>
      <c r="F73" s="51"/>
      <c r="G73" s="74"/>
      <c r="H73" s="28"/>
      <c r="I73" s="58"/>
      <c r="J73" s="30"/>
      <c r="K73" s="31"/>
      <c r="L73" s="32"/>
      <c r="M73" s="319"/>
      <c r="N73" s="187"/>
      <c r="O73" s="200"/>
      <c r="P73" s="8"/>
      <c r="Q73" s="8"/>
      <c r="R73" s="8"/>
      <c r="S73" s="8"/>
      <c r="T73" s="8"/>
      <c r="U73" s="8"/>
    </row>
    <row r="74" spans="1:21" x14ac:dyDescent="0.55000000000000004">
      <c r="A74" s="76">
        <v>16</v>
      </c>
      <c r="B74" s="70" t="s">
        <v>87</v>
      </c>
      <c r="C74" s="71">
        <v>3200</v>
      </c>
      <c r="D74" s="46">
        <f t="shared" si="3"/>
        <v>3200</v>
      </c>
      <c r="E74" s="63" t="s">
        <v>25</v>
      </c>
      <c r="F74" s="38" t="str">
        <f t="shared" si="4"/>
        <v>ร้าน เอ.โอ.ดี ซัพพลาย, 3200 บาท</v>
      </c>
      <c r="G74" s="39" t="s">
        <v>85</v>
      </c>
      <c r="H74" s="72">
        <v>3200</v>
      </c>
      <c r="I74" s="41" t="str">
        <f t="shared" si="5"/>
        <v>ร้าน เอ.โอ.ดี ซัพพลาย, 3200 บาท</v>
      </c>
      <c r="J74" s="64" t="s">
        <v>85</v>
      </c>
      <c r="K74" s="71">
        <v>3200</v>
      </c>
      <c r="L74" s="102" t="s">
        <v>27</v>
      </c>
      <c r="M74" s="318" t="s">
        <v>28</v>
      </c>
      <c r="N74" s="185" t="s">
        <v>101</v>
      </c>
      <c r="O74" s="200"/>
    </row>
    <row r="75" spans="1:21" x14ac:dyDescent="0.55000000000000004">
      <c r="A75" s="76"/>
      <c r="B75" s="70"/>
      <c r="C75" s="23"/>
      <c r="D75" s="46"/>
      <c r="E75" s="47"/>
      <c r="F75" s="38"/>
      <c r="G75" s="39"/>
      <c r="H75" s="20"/>
      <c r="I75" s="41"/>
      <c r="J75" s="64"/>
      <c r="K75" s="23"/>
      <c r="L75" s="102"/>
      <c r="M75" s="318"/>
      <c r="N75" s="186"/>
      <c r="O75" s="200"/>
    </row>
    <row r="76" spans="1:21" s="61" customFormat="1" x14ac:dyDescent="0.55000000000000004">
      <c r="A76" s="77"/>
      <c r="B76" s="25"/>
      <c r="C76" s="31"/>
      <c r="D76" s="54"/>
      <c r="E76" s="27"/>
      <c r="F76" s="51"/>
      <c r="G76" s="74"/>
      <c r="H76" s="28"/>
      <c r="I76" s="58"/>
      <c r="J76" s="30"/>
      <c r="K76" s="31"/>
      <c r="L76" s="32"/>
      <c r="M76" s="319"/>
      <c r="N76" s="187"/>
      <c r="O76" s="200"/>
      <c r="P76" s="8"/>
      <c r="Q76" s="8"/>
      <c r="R76" s="8"/>
      <c r="S76" s="8"/>
      <c r="T76" s="8"/>
      <c r="U76" s="8"/>
    </row>
    <row r="77" spans="1:21" x14ac:dyDescent="0.55000000000000004">
      <c r="A77" s="76">
        <v>17</v>
      </c>
      <c r="B77" s="70" t="s">
        <v>95</v>
      </c>
      <c r="C77" s="71">
        <v>37129</v>
      </c>
      <c r="D77" s="46">
        <f t="shared" si="3"/>
        <v>37129</v>
      </c>
      <c r="E77" s="63" t="s">
        <v>25</v>
      </c>
      <c r="F77" s="38" t="str">
        <f t="shared" si="4"/>
        <v>บริษัท ธนสรณ์วิศวกรรม จำกัด, 37129 บาท</v>
      </c>
      <c r="G77" s="39" t="s">
        <v>96</v>
      </c>
      <c r="H77" s="72">
        <v>37129</v>
      </c>
      <c r="I77" s="41" t="str">
        <f t="shared" si="5"/>
        <v>บริษัท ธนสรณ์วิศวกรรม จำกัด, 37129 บาท</v>
      </c>
      <c r="J77" s="64" t="s">
        <v>96</v>
      </c>
      <c r="K77" s="71">
        <v>37129</v>
      </c>
      <c r="L77" s="102" t="s">
        <v>27</v>
      </c>
      <c r="M77" s="318" t="s">
        <v>28</v>
      </c>
      <c r="N77" s="185" t="s">
        <v>102</v>
      </c>
      <c r="O77" s="200"/>
    </row>
    <row r="78" spans="1:21" x14ac:dyDescent="0.55000000000000004">
      <c r="A78" s="76"/>
      <c r="B78" s="70"/>
      <c r="C78" s="23"/>
      <c r="D78" s="46"/>
      <c r="E78" s="18"/>
      <c r="F78" s="38"/>
      <c r="G78" s="1"/>
      <c r="H78" s="20"/>
      <c r="I78" s="41"/>
      <c r="J78" s="22"/>
      <c r="K78" s="23"/>
      <c r="L78" s="24"/>
      <c r="M78" s="318"/>
      <c r="N78" s="186"/>
      <c r="O78" s="200"/>
    </row>
    <row r="79" spans="1:21" s="61" customFormat="1" x14ac:dyDescent="0.55000000000000004">
      <c r="A79" s="77"/>
      <c r="B79" s="78"/>
      <c r="C79" s="31"/>
      <c r="D79" s="54"/>
      <c r="E79" s="27"/>
      <c r="F79" s="51"/>
      <c r="G79" s="9"/>
      <c r="H79" s="28"/>
      <c r="I79" s="58"/>
      <c r="J79" s="30"/>
      <c r="K79" s="31"/>
      <c r="L79" s="32"/>
      <c r="M79" s="319"/>
      <c r="N79" s="187"/>
      <c r="O79" s="200"/>
      <c r="P79" s="8"/>
      <c r="Q79" s="8"/>
      <c r="R79" s="8"/>
      <c r="S79" s="8"/>
      <c r="T79" s="8"/>
      <c r="U79" s="8"/>
    </row>
    <row r="80" spans="1:21" x14ac:dyDescent="0.55000000000000004">
      <c r="A80" s="76">
        <v>18</v>
      </c>
      <c r="B80" s="70" t="s">
        <v>95</v>
      </c>
      <c r="C80" s="71">
        <v>10272</v>
      </c>
      <c r="D80" s="46">
        <f t="shared" si="3"/>
        <v>10272</v>
      </c>
      <c r="E80" s="63" t="s">
        <v>25</v>
      </c>
      <c r="F80" s="38" t="str">
        <f t="shared" si="4"/>
        <v>บริษัท ธนสรณ์วิศวกรรม จำกัด, 10272 บาท</v>
      </c>
      <c r="G80" s="39" t="s">
        <v>96</v>
      </c>
      <c r="H80" s="72">
        <v>10272</v>
      </c>
      <c r="I80" s="41" t="str">
        <f t="shared" si="5"/>
        <v>บริษัท ธนสรณ์วิศวกรรม จำกัด, 10272 บาท</v>
      </c>
      <c r="J80" s="64" t="s">
        <v>96</v>
      </c>
      <c r="K80" s="71">
        <v>10272</v>
      </c>
      <c r="L80" s="102" t="s">
        <v>27</v>
      </c>
      <c r="M80" s="318" t="s">
        <v>28</v>
      </c>
      <c r="N80" s="185" t="s">
        <v>103</v>
      </c>
      <c r="O80" s="200"/>
    </row>
    <row r="81" spans="1:21" x14ac:dyDescent="0.55000000000000004">
      <c r="A81" s="76"/>
      <c r="B81" s="70"/>
      <c r="C81" s="71"/>
      <c r="D81" s="46"/>
      <c r="E81" s="47"/>
      <c r="F81" s="38"/>
      <c r="G81" s="39"/>
      <c r="H81" s="72"/>
      <c r="I81" s="41"/>
      <c r="J81" s="64"/>
      <c r="K81" s="71"/>
      <c r="L81" s="102"/>
      <c r="M81" s="318"/>
      <c r="N81" s="185"/>
      <c r="O81" s="200"/>
    </row>
    <row r="82" spans="1:21" s="61" customFormat="1" x14ac:dyDescent="0.55000000000000004">
      <c r="A82" s="77"/>
      <c r="B82" s="78"/>
      <c r="C82" s="31"/>
      <c r="D82" s="54"/>
      <c r="E82" s="27"/>
      <c r="F82" s="51"/>
      <c r="G82" s="9"/>
      <c r="H82" s="28"/>
      <c r="I82" s="58"/>
      <c r="J82" s="30"/>
      <c r="K82" s="31"/>
      <c r="L82" s="32"/>
      <c r="M82" s="319"/>
      <c r="N82" s="187"/>
      <c r="O82" s="200"/>
      <c r="P82" s="8"/>
      <c r="Q82" s="8"/>
      <c r="R82" s="8"/>
      <c r="S82" s="8"/>
      <c r="T82" s="8"/>
      <c r="U82" s="8"/>
    </row>
    <row r="83" spans="1:21" x14ac:dyDescent="0.55000000000000004">
      <c r="A83" s="76">
        <v>19</v>
      </c>
      <c r="B83" s="70" t="s">
        <v>104</v>
      </c>
      <c r="C83" s="71">
        <v>4690</v>
      </c>
      <c r="D83" s="46">
        <f t="shared" si="3"/>
        <v>4690</v>
      </c>
      <c r="E83" s="63" t="s">
        <v>25</v>
      </c>
      <c r="F83" s="38" t="str">
        <f t="shared" si="4"/>
        <v>ร้าน เอ.โอ.ดี ซัพพลาย, 4690 บาท</v>
      </c>
      <c r="G83" s="39" t="s">
        <v>85</v>
      </c>
      <c r="H83" s="72">
        <v>4690</v>
      </c>
      <c r="I83" s="41" t="str">
        <f t="shared" si="5"/>
        <v>ร้าน เอ.โอ.ดี ซัพพลาย, 4690 บาท</v>
      </c>
      <c r="J83" s="64" t="s">
        <v>85</v>
      </c>
      <c r="K83" s="71">
        <v>4690</v>
      </c>
      <c r="L83" s="102" t="s">
        <v>27</v>
      </c>
      <c r="M83" s="318" t="s">
        <v>28</v>
      </c>
      <c r="N83" s="185" t="s">
        <v>105</v>
      </c>
      <c r="O83" s="200"/>
    </row>
    <row r="84" spans="1:21" x14ac:dyDescent="0.55000000000000004">
      <c r="A84" s="76"/>
      <c r="B84" s="79"/>
      <c r="C84" s="80"/>
      <c r="D84" s="46"/>
      <c r="E84" s="81"/>
      <c r="F84" s="38"/>
      <c r="G84" s="82"/>
      <c r="H84" s="83"/>
      <c r="I84" s="41"/>
      <c r="J84" s="84"/>
      <c r="K84" s="80"/>
      <c r="L84" s="85"/>
      <c r="M84" s="318"/>
      <c r="N84" s="188"/>
      <c r="O84" s="200"/>
    </row>
    <row r="85" spans="1:21" s="61" customFormat="1" x14ac:dyDescent="0.55000000000000004">
      <c r="A85" s="77"/>
      <c r="B85" s="78"/>
      <c r="C85" s="31"/>
      <c r="D85" s="54"/>
      <c r="E85" s="27"/>
      <c r="F85" s="51"/>
      <c r="G85" s="9"/>
      <c r="H85" s="28"/>
      <c r="I85" s="58"/>
      <c r="J85" s="30"/>
      <c r="K85" s="31"/>
      <c r="L85" s="32"/>
      <c r="M85" s="319"/>
      <c r="N85" s="187"/>
      <c r="O85" s="200"/>
      <c r="P85" s="8"/>
      <c r="Q85" s="8"/>
      <c r="R85" s="8"/>
      <c r="S85" s="8"/>
      <c r="T85" s="8"/>
      <c r="U85" s="8"/>
    </row>
    <row r="86" spans="1:21" x14ac:dyDescent="0.55000000000000004">
      <c r="A86" s="76">
        <v>20</v>
      </c>
      <c r="B86" s="70" t="s">
        <v>106</v>
      </c>
      <c r="C86" s="71">
        <v>1600</v>
      </c>
      <c r="D86" s="46">
        <f t="shared" si="3"/>
        <v>1600</v>
      </c>
      <c r="E86" s="63" t="s">
        <v>25</v>
      </c>
      <c r="F86" s="38" t="str">
        <f t="shared" si="4"/>
        <v>ร้าน เอ.โอ.ดี ซัพพลาย, 1600 บาท</v>
      </c>
      <c r="G86" s="39" t="s">
        <v>85</v>
      </c>
      <c r="H86" s="72">
        <v>1600</v>
      </c>
      <c r="I86" s="41" t="str">
        <f t="shared" si="5"/>
        <v>ร้าน เอ.โอ.ดี ซัพพลาย, 1600 บาท</v>
      </c>
      <c r="J86" s="64" t="s">
        <v>85</v>
      </c>
      <c r="K86" s="71">
        <v>1600</v>
      </c>
      <c r="L86" s="102" t="s">
        <v>27</v>
      </c>
      <c r="M86" s="318" t="s">
        <v>28</v>
      </c>
      <c r="N86" s="185" t="s">
        <v>107</v>
      </c>
      <c r="O86" s="200"/>
    </row>
    <row r="87" spans="1:21" x14ac:dyDescent="0.55000000000000004">
      <c r="A87" s="76"/>
      <c r="B87" s="70"/>
      <c r="C87" s="71"/>
      <c r="D87" s="46"/>
      <c r="E87" s="47"/>
      <c r="F87" s="38"/>
      <c r="G87" s="39"/>
      <c r="H87" s="86"/>
      <c r="I87" s="41"/>
      <c r="J87" s="64"/>
      <c r="K87" s="87"/>
      <c r="L87" s="102"/>
      <c r="M87" s="318"/>
      <c r="N87" s="185"/>
      <c r="O87" s="200"/>
    </row>
    <row r="88" spans="1:21" s="61" customFormat="1" x14ac:dyDescent="0.55000000000000004">
      <c r="A88" s="77"/>
      <c r="B88" s="75"/>
      <c r="C88" s="88"/>
      <c r="D88" s="54"/>
      <c r="E88" s="89"/>
      <c r="F88" s="51"/>
      <c r="G88" s="90"/>
      <c r="H88" s="91"/>
      <c r="I88" s="58"/>
      <c r="J88" s="92"/>
      <c r="K88" s="88"/>
      <c r="L88" s="108"/>
      <c r="M88" s="319"/>
      <c r="N88" s="189"/>
      <c r="O88" s="200"/>
      <c r="P88" s="8"/>
      <c r="Q88" s="8"/>
      <c r="R88" s="8"/>
      <c r="S88" s="8"/>
      <c r="T88" s="8"/>
      <c r="U88" s="8"/>
    </row>
    <row r="89" spans="1:21" x14ac:dyDescent="0.55000000000000004">
      <c r="A89" s="76">
        <v>21</v>
      </c>
      <c r="B89" s="70" t="s">
        <v>108</v>
      </c>
      <c r="C89" s="71">
        <v>2200</v>
      </c>
      <c r="D89" s="46">
        <f t="shared" si="3"/>
        <v>2200</v>
      </c>
      <c r="E89" s="63" t="s">
        <v>25</v>
      </c>
      <c r="F89" s="38" t="str">
        <f t="shared" si="4"/>
        <v>ร้าน เอ.โอ.ดี ซัพพลาย, 2200 บาท</v>
      </c>
      <c r="G89" s="39" t="s">
        <v>85</v>
      </c>
      <c r="H89" s="72">
        <v>2200</v>
      </c>
      <c r="I89" s="41" t="str">
        <f t="shared" si="5"/>
        <v>ร้าน เอ.โอ.ดี ซัพพลาย, 2200 บาท</v>
      </c>
      <c r="J89" s="64" t="s">
        <v>85</v>
      </c>
      <c r="K89" s="71">
        <v>2200</v>
      </c>
      <c r="L89" s="102" t="s">
        <v>27</v>
      </c>
      <c r="M89" s="318" t="s">
        <v>28</v>
      </c>
      <c r="N89" s="185" t="s">
        <v>109</v>
      </c>
      <c r="O89" s="200"/>
    </row>
    <row r="90" spans="1:21" x14ac:dyDescent="0.55000000000000004">
      <c r="A90" s="76"/>
      <c r="B90" s="70"/>
      <c r="C90" s="23"/>
      <c r="D90" s="46"/>
      <c r="E90" s="18"/>
      <c r="F90" s="38"/>
      <c r="G90" s="73"/>
      <c r="H90" s="20"/>
      <c r="I90" s="41"/>
      <c r="J90" s="22"/>
      <c r="K90" s="23"/>
      <c r="L90" s="24"/>
      <c r="M90" s="318"/>
      <c r="N90" s="186"/>
      <c r="O90" s="200"/>
    </row>
    <row r="91" spans="1:21" s="61" customFormat="1" x14ac:dyDescent="0.55000000000000004">
      <c r="A91" s="77"/>
      <c r="B91" s="25"/>
      <c r="C91" s="31"/>
      <c r="D91" s="54"/>
      <c r="E91" s="93"/>
      <c r="F91" s="51"/>
      <c r="G91" s="74"/>
      <c r="H91" s="28"/>
      <c r="I91" s="58"/>
      <c r="J91" s="30"/>
      <c r="K91" s="31"/>
      <c r="L91" s="32"/>
      <c r="M91" s="319"/>
      <c r="N91" s="187"/>
      <c r="O91" s="200"/>
      <c r="P91" s="8"/>
      <c r="Q91" s="8"/>
      <c r="R91" s="8"/>
      <c r="S91" s="8"/>
      <c r="T91" s="8"/>
      <c r="U91" s="8"/>
    </row>
    <row r="92" spans="1:21" x14ac:dyDescent="0.55000000000000004">
      <c r="A92" s="76">
        <v>22</v>
      </c>
      <c r="B92" s="70" t="s">
        <v>84</v>
      </c>
      <c r="C92" s="71">
        <v>4000</v>
      </c>
      <c r="D92" s="46">
        <f t="shared" si="3"/>
        <v>4000</v>
      </c>
      <c r="E92" s="63" t="s">
        <v>25</v>
      </c>
      <c r="F92" s="38" t="str">
        <f t="shared" si="4"/>
        <v>ร้าน เอ.โอ.ดี ซัพพลาย, 4000 บาท</v>
      </c>
      <c r="G92" s="39" t="s">
        <v>85</v>
      </c>
      <c r="H92" s="72">
        <v>4000</v>
      </c>
      <c r="I92" s="41" t="str">
        <f t="shared" si="5"/>
        <v>ร้าน เอ.โอ.ดี ซัพพลาย, 4000 บาท</v>
      </c>
      <c r="J92" s="64" t="s">
        <v>85</v>
      </c>
      <c r="K92" s="71">
        <v>4000</v>
      </c>
      <c r="L92" s="102" t="s">
        <v>27</v>
      </c>
      <c r="M92" s="318" t="s">
        <v>28</v>
      </c>
      <c r="N92" s="185" t="s">
        <v>110</v>
      </c>
      <c r="O92" s="200"/>
    </row>
    <row r="93" spans="1:21" x14ac:dyDescent="0.55000000000000004">
      <c r="A93" s="76"/>
      <c r="B93" s="70"/>
      <c r="C93" s="71"/>
      <c r="D93" s="46"/>
      <c r="E93" s="47"/>
      <c r="F93" s="38"/>
      <c r="G93" s="39"/>
      <c r="H93" s="72"/>
      <c r="I93" s="41"/>
      <c r="J93" s="64"/>
      <c r="K93" s="71"/>
      <c r="L93" s="102"/>
      <c r="M93" s="318"/>
      <c r="N93" s="185"/>
      <c r="O93" s="200"/>
    </row>
    <row r="94" spans="1:21" s="61" customFormat="1" x14ac:dyDescent="0.55000000000000004">
      <c r="A94" s="77"/>
      <c r="B94" s="75"/>
      <c r="C94" s="88"/>
      <c r="D94" s="54"/>
      <c r="E94" s="89"/>
      <c r="F94" s="51"/>
      <c r="G94" s="90"/>
      <c r="H94" s="94"/>
      <c r="I94" s="58"/>
      <c r="J94" s="95"/>
      <c r="K94" s="88"/>
      <c r="L94" s="108"/>
      <c r="M94" s="319"/>
      <c r="N94" s="189"/>
      <c r="O94" s="200"/>
      <c r="P94" s="8"/>
      <c r="Q94" s="8"/>
      <c r="R94" s="8"/>
      <c r="S94" s="8"/>
      <c r="T94" s="8"/>
      <c r="U94" s="8"/>
    </row>
    <row r="95" spans="1:21" x14ac:dyDescent="0.55000000000000004">
      <c r="A95" s="38">
        <v>23</v>
      </c>
      <c r="B95" s="96" t="s">
        <v>111</v>
      </c>
      <c r="C95" s="97">
        <v>120000</v>
      </c>
      <c r="D95" s="46">
        <f t="shared" si="3"/>
        <v>120000</v>
      </c>
      <c r="E95" s="63" t="s">
        <v>25</v>
      </c>
      <c r="F95" s="38" t="str">
        <f t="shared" si="4"/>
        <v>ห้างหุ้นส่วนจำกัด โอโอไอ   , 120000 บาท</v>
      </c>
      <c r="G95" s="98" t="s">
        <v>112</v>
      </c>
      <c r="H95" s="99">
        <v>120000</v>
      </c>
      <c r="I95" s="41" t="str">
        <f t="shared" si="5"/>
        <v>ห้างหุ้นส่วนจำกัด โอโอไอ   , 120000 บาท</v>
      </c>
      <c r="J95" s="100" t="s">
        <v>112</v>
      </c>
      <c r="K95" s="101">
        <v>120000</v>
      </c>
      <c r="L95" s="102" t="s">
        <v>27</v>
      </c>
      <c r="M95" s="228" t="s">
        <v>241</v>
      </c>
      <c r="N95" s="190" t="s">
        <v>113</v>
      </c>
      <c r="O95" s="200"/>
    </row>
    <row r="96" spans="1:21" x14ac:dyDescent="0.55000000000000004">
      <c r="A96" s="38"/>
      <c r="B96" s="96" t="s">
        <v>114</v>
      </c>
      <c r="C96" s="45"/>
      <c r="D96" s="46"/>
      <c r="E96" s="47"/>
      <c r="F96" s="38"/>
      <c r="G96" s="103"/>
      <c r="H96" s="40"/>
      <c r="I96" s="41"/>
      <c r="J96" s="104" t="s">
        <v>115</v>
      </c>
      <c r="K96" s="50"/>
      <c r="L96" s="102"/>
      <c r="M96" s="228"/>
      <c r="N96" s="183" t="s">
        <v>116</v>
      </c>
      <c r="O96" s="200"/>
    </row>
    <row r="97" spans="1:21" s="61" customFormat="1" x14ac:dyDescent="0.55000000000000004">
      <c r="A97" s="51"/>
      <c r="B97" s="52"/>
      <c r="C97" s="53"/>
      <c r="D97" s="54"/>
      <c r="E97" s="55"/>
      <c r="F97" s="51"/>
      <c r="G97" s="56"/>
      <c r="H97" s="57"/>
      <c r="I97" s="58"/>
      <c r="J97" s="59"/>
      <c r="K97" s="60"/>
      <c r="L97" s="108"/>
      <c r="M97" s="241"/>
      <c r="N97" s="184"/>
      <c r="O97" s="200"/>
      <c r="P97" s="8"/>
      <c r="Q97" s="8"/>
      <c r="R97" s="8"/>
      <c r="S97" s="8"/>
      <c r="T97" s="8"/>
      <c r="U97" s="8"/>
    </row>
    <row r="98" spans="1:21" x14ac:dyDescent="0.55000000000000004">
      <c r="A98" s="102">
        <v>24</v>
      </c>
      <c r="B98" s="96" t="s">
        <v>117</v>
      </c>
      <c r="C98" s="105">
        <v>18600</v>
      </c>
      <c r="D98" s="46">
        <f t="shared" si="3"/>
        <v>18600</v>
      </c>
      <c r="E98" s="63" t="s">
        <v>25</v>
      </c>
      <c r="F98" s="38" t="str">
        <f t="shared" si="4"/>
        <v>ห้างหุ้นส่วนจำกัด เอกทัศน์ ทัวร์ , 18600 บาท</v>
      </c>
      <c r="G98" s="98" t="s">
        <v>118</v>
      </c>
      <c r="H98" s="106">
        <v>18600</v>
      </c>
      <c r="I98" s="41" t="str">
        <f t="shared" si="5"/>
        <v>ห้างหุ้นส่วนจำกัด เอกทัศน์ ทัวร์ , 18600 บาท</v>
      </c>
      <c r="J98" s="100" t="s">
        <v>118</v>
      </c>
      <c r="K98" s="107">
        <v>18600</v>
      </c>
      <c r="L98" s="102" t="s">
        <v>27</v>
      </c>
      <c r="M98" s="228" t="str">
        <f>+N98</f>
        <v>ใบสั่งจ้าง 29/2568</v>
      </c>
      <c r="N98" s="191" t="s">
        <v>119</v>
      </c>
      <c r="O98" s="200"/>
    </row>
    <row r="99" spans="1:21" x14ac:dyDescent="0.55000000000000004">
      <c r="A99" s="102"/>
      <c r="B99" s="62"/>
      <c r="C99" s="45"/>
      <c r="D99" s="46"/>
      <c r="E99" s="47"/>
      <c r="F99" s="38"/>
      <c r="G99" s="103"/>
      <c r="H99" s="40"/>
      <c r="I99" s="41"/>
      <c r="J99" s="104"/>
      <c r="K99" s="50"/>
      <c r="L99" s="102"/>
      <c r="M99" s="228" t="str">
        <f>"ลว. "&amp;N99</f>
        <v>ลว. 12 พ.ย. 2567</v>
      </c>
      <c r="N99" s="183" t="s">
        <v>120</v>
      </c>
      <c r="O99" s="200"/>
    </row>
    <row r="100" spans="1:21" s="61" customFormat="1" x14ac:dyDescent="0.55000000000000004">
      <c r="A100" s="108"/>
      <c r="B100" s="52"/>
      <c r="C100" s="53"/>
      <c r="D100" s="54"/>
      <c r="E100" s="55"/>
      <c r="F100" s="51"/>
      <c r="G100" s="56"/>
      <c r="H100" s="57"/>
      <c r="I100" s="58"/>
      <c r="J100" s="59"/>
      <c r="K100" s="60"/>
      <c r="L100" s="108"/>
      <c r="M100" s="241"/>
      <c r="N100" s="184"/>
      <c r="O100" s="200"/>
      <c r="P100" s="8"/>
      <c r="Q100" s="8"/>
      <c r="R100" s="8"/>
      <c r="S100" s="8"/>
      <c r="T100" s="8"/>
      <c r="U100" s="8"/>
    </row>
    <row r="101" spans="1:21" x14ac:dyDescent="0.55000000000000004">
      <c r="A101" s="102">
        <v>25</v>
      </c>
      <c r="B101" s="62" t="s">
        <v>121</v>
      </c>
      <c r="C101" s="45">
        <v>8000</v>
      </c>
      <c r="D101" s="46">
        <f t="shared" si="3"/>
        <v>8000</v>
      </c>
      <c r="E101" s="63" t="s">
        <v>25</v>
      </c>
      <c r="F101" s="38" t="str">
        <f t="shared" si="4"/>
        <v>ห้างหุ้นส่วนจำกัด เอกทัศน์ ทัวร์ , 8000 บาท</v>
      </c>
      <c r="G101" s="98" t="s">
        <v>118</v>
      </c>
      <c r="H101" s="69">
        <v>8000</v>
      </c>
      <c r="I101" s="41" t="str">
        <f t="shared" si="5"/>
        <v>ห้างหุ้นส่วนจำกัด เอกทัศน์ ทัวร์ , 8000 บาท</v>
      </c>
      <c r="J101" s="100" t="s">
        <v>118</v>
      </c>
      <c r="K101" s="45">
        <v>8000</v>
      </c>
      <c r="L101" s="102" t="s">
        <v>27</v>
      </c>
      <c r="M101" s="318" t="s">
        <v>28</v>
      </c>
      <c r="N101" s="183" t="s">
        <v>122</v>
      </c>
      <c r="O101" s="200"/>
    </row>
    <row r="102" spans="1:21" x14ac:dyDescent="0.55000000000000004">
      <c r="A102" s="102"/>
      <c r="B102" s="44"/>
      <c r="C102" s="45"/>
      <c r="D102" s="46"/>
      <c r="E102" s="47"/>
      <c r="F102" s="38"/>
      <c r="G102" s="48"/>
      <c r="H102" s="40"/>
      <c r="I102" s="41"/>
      <c r="J102" s="49"/>
      <c r="K102" s="50"/>
      <c r="L102" s="102"/>
      <c r="M102" s="318"/>
      <c r="N102" s="183" t="s">
        <v>123</v>
      </c>
      <c r="O102" s="200"/>
    </row>
    <row r="103" spans="1:21" s="61" customFormat="1" ht="64.5" customHeight="1" x14ac:dyDescent="0.55000000000000004">
      <c r="A103" s="108"/>
      <c r="B103" s="52"/>
      <c r="C103" s="53"/>
      <c r="D103" s="54"/>
      <c r="E103" s="55"/>
      <c r="F103" s="51"/>
      <c r="G103" s="56"/>
      <c r="H103" s="57"/>
      <c r="I103" s="58"/>
      <c r="J103" s="59"/>
      <c r="K103" s="60"/>
      <c r="L103" s="108"/>
      <c r="M103" s="319"/>
      <c r="N103" s="184"/>
      <c r="O103" s="200"/>
      <c r="P103" s="8"/>
      <c r="Q103" s="8"/>
      <c r="R103" s="8"/>
      <c r="S103" s="8"/>
      <c r="T103" s="8"/>
      <c r="U103" s="8"/>
    </row>
    <row r="104" spans="1:21" x14ac:dyDescent="0.55000000000000004">
      <c r="A104" s="102">
        <v>26</v>
      </c>
      <c r="B104" s="62" t="s">
        <v>121</v>
      </c>
      <c r="C104" s="45">
        <v>8000</v>
      </c>
      <c r="D104" s="46">
        <f t="shared" si="3"/>
        <v>8000</v>
      </c>
      <c r="E104" s="63" t="s">
        <v>25</v>
      </c>
      <c r="F104" s="38" t="str">
        <f t="shared" si="4"/>
        <v>ห้างหุ้นส่วนจำกัด เอกทัศน์ ทัวร์ , 8000 บาท</v>
      </c>
      <c r="G104" s="98" t="s">
        <v>118</v>
      </c>
      <c r="H104" s="69">
        <v>8000</v>
      </c>
      <c r="I104" s="41" t="str">
        <f t="shared" si="5"/>
        <v>ห้างหุ้นส่วนจำกัด เอกทัศน์ ทัวร์ , 8000 บาท</v>
      </c>
      <c r="J104" s="100" t="s">
        <v>118</v>
      </c>
      <c r="K104" s="71">
        <v>8000</v>
      </c>
      <c r="L104" s="102" t="s">
        <v>27</v>
      </c>
      <c r="M104" s="318" t="s">
        <v>28</v>
      </c>
      <c r="N104" s="183" t="s">
        <v>124</v>
      </c>
      <c r="O104" s="200"/>
    </row>
    <row r="105" spans="1:21" x14ac:dyDescent="0.55000000000000004">
      <c r="A105" s="102"/>
      <c r="B105" s="44"/>
      <c r="C105" s="45"/>
      <c r="D105" s="46"/>
      <c r="E105" s="47"/>
      <c r="F105" s="38"/>
      <c r="G105" s="48"/>
      <c r="H105" s="40"/>
      <c r="I105" s="41"/>
      <c r="J105" s="49"/>
      <c r="K105" s="50"/>
      <c r="L105" s="102"/>
      <c r="M105" s="318"/>
      <c r="N105" s="183" t="s">
        <v>123</v>
      </c>
      <c r="O105" s="200"/>
    </row>
    <row r="106" spans="1:21" s="61" customFormat="1" ht="52.5" customHeight="1" x14ac:dyDescent="0.55000000000000004">
      <c r="A106" s="108"/>
      <c r="B106" s="52"/>
      <c r="C106" s="53"/>
      <c r="D106" s="54"/>
      <c r="E106" s="55"/>
      <c r="F106" s="51"/>
      <c r="G106" s="56"/>
      <c r="H106" s="57"/>
      <c r="I106" s="58"/>
      <c r="J106" s="59"/>
      <c r="K106" s="60"/>
      <c r="L106" s="108"/>
      <c r="M106" s="319"/>
      <c r="N106" s="184"/>
      <c r="O106" s="200"/>
      <c r="P106" s="8"/>
      <c r="Q106" s="8"/>
      <c r="R106" s="8"/>
      <c r="S106" s="8"/>
      <c r="T106" s="8"/>
      <c r="U106" s="8"/>
    </row>
    <row r="107" spans="1:21" hidden="1" x14ac:dyDescent="0.55000000000000004">
      <c r="A107" s="102">
        <v>35</v>
      </c>
      <c r="B107" s="96" t="s">
        <v>125</v>
      </c>
      <c r="C107" s="45">
        <v>458167</v>
      </c>
      <c r="D107" s="46">
        <f t="shared" si="3"/>
        <v>458167</v>
      </c>
      <c r="E107" s="63" t="s">
        <v>25</v>
      </c>
      <c r="F107" s="38" t="str">
        <f t="shared" si="4"/>
        <v>ห้างหุ้นส่วนจำกัด , 458167 บาท</v>
      </c>
      <c r="G107" s="109" t="s">
        <v>126</v>
      </c>
      <c r="H107" s="69">
        <v>458167</v>
      </c>
      <c r="I107" s="41" t="str">
        <f t="shared" si="5"/>
        <v>ห้างหุ้นส่วนจำกัด , 458167 บาท</v>
      </c>
      <c r="J107" s="110" t="s">
        <v>126</v>
      </c>
      <c r="K107" s="45">
        <v>458167</v>
      </c>
      <c r="L107" s="102" t="s">
        <v>27</v>
      </c>
      <c r="M107" s="228" t="str">
        <f>+N107</f>
        <v>2/2568</v>
      </c>
      <c r="N107" s="183" t="s">
        <v>127</v>
      </c>
      <c r="O107" s="200"/>
    </row>
    <row r="108" spans="1:21" hidden="1" x14ac:dyDescent="0.55000000000000004">
      <c r="A108" s="102"/>
      <c r="B108" s="62" t="s">
        <v>128</v>
      </c>
      <c r="C108" s="111"/>
      <c r="D108" s="46"/>
      <c r="E108" s="47"/>
      <c r="F108" s="38" t="str">
        <f t="shared" si="4"/>
        <v>ยูเนี่ยนเปอร์เฟคท์,  บาท</v>
      </c>
      <c r="G108" s="103" t="s">
        <v>129</v>
      </c>
      <c r="H108" s="40"/>
      <c r="I108" s="41" t="str">
        <f t="shared" si="5"/>
        <v>ยูเนี่ยนเปอร์เฟคท์,  บาท</v>
      </c>
      <c r="J108" s="104" t="s">
        <v>129</v>
      </c>
      <c r="K108" s="50"/>
      <c r="L108" s="102"/>
      <c r="M108" s="228" t="str">
        <f>"ลว. "&amp;N108</f>
        <v>ลว. 25 ต.ค. 2567</v>
      </c>
      <c r="N108" s="183" t="s">
        <v>130</v>
      </c>
      <c r="O108" s="200"/>
    </row>
    <row r="109" spans="1:21" hidden="1" x14ac:dyDescent="0.55000000000000004">
      <c r="A109" s="102"/>
      <c r="B109" s="62"/>
      <c r="C109" s="45"/>
      <c r="D109" s="46"/>
      <c r="E109" s="47"/>
      <c r="F109" s="38"/>
      <c r="G109" s="48"/>
      <c r="H109" s="40"/>
      <c r="I109" s="41"/>
      <c r="J109" s="49"/>
      <c r="K109" s="50"/>
      <c r="L109" s="102"/>
      <c r="M109" s="212"/>
      <c r="N109" s="183"/>
      <c r="O109" s="200"/>
    </row>
    <row r="110" spans="1:21" x14ac:dyDescent="0.55000000000000004">
      <c r="A110" s="173">
        <v>27</v>
      </c>
      <c r="B110" s="338" t="s">
        <v>131</v>
      </c>
      <c r="C110" s="35">
        <v>5518014</v>
      </c>
      <c r="D110" s="36">
        <f t="shared" si="3"/>
        <v>5518014</v>
      </c>
      <c r="E110" s="339" t="s">
        <v>41</v>
      </c>
      <c r="F110" s="33" t="str">
        <f t="shared" si="4"/>
        <v>บริษัท เค.เอส.ซี.คลีนนิ่ง เซอร์วิส จำกัด , 5518014 บาท</v>
      </c>
      <c r="G110" s="340" t="s">
        <v>132</v>
      </c>
      <c r="H110" s="341">
        <v>5518014</v>
      </c>
      <c r="I110" s="342" t="str">
        <f t="shared" si="5"/>
        <v>บริษัท เค.เอส.ซี.คลีนนิ่ง เซอร์วิส จำกัด , 5518014 บาท</v>
      </c>
      <c r="J110" s="343" t="s">
        <v>132</v>
      </c>
      <c r="K110" s="35">
        <v>5518014</v>
      </c>
      <c r="L110" s="173" t="s">
        <v>27</v>
      </c>
      <c r="M110" s="265" t="str">
        <f>+N110</f>
        <v>ส. ๒๘/๒๕๖๘</v>
      </c>
      <c r="N110" s="183" t="s">
        <v>133</v>
      </c>
      <c r="O110" s="200"/>
    </row>
    <row r="111" spans="1:21" x14ac:dyDescent="0.55000000000000004">
      <c r="A111" s="102"/>
      <c r="B111" s="112" t="s">
        <v>114</v>
      </c>
      <c r="C111" s="45"/>
      <c r="D111" s="46"/>
      <c r="E111" s="47"/>
      <c r="F111" s="38"/>
      <c r="G111" s="344"/>
      <c r="H111" s="40"/>
      <c r="I111" s="41"/>
      <c r="J111" s="49"/>
      <c r="K111" s="50"/>
      <c r="L111" s="102"/>
      <c r="M111" s="228" t="str">
        <f>"ลว. "&amp;N111</f>
        <v>ลว. 15 พ.ย. 2567</v>
      </c>
      <c r="N111" s="183" t="s">
        <v>123</v>
      </c>
      <c r="O111" s="200"/>
    </row>
    <row r="112" spans="1:21" s="61" customFormat="1" x14ac:dyDescent="0.55000000000000004">
      <c r="A112" s="108"/>
      <c r="B112" s="52"/>
      <c r="C112" s="53"/>
      <c r="D112" s="54"/>
      <c r="E112" s="55"/>
      <c r="F112" s="51"/>
      <c r="G112" s="56"/>
      <c r="H112" s="57"/>
      <c r="I112" s="58"/>
      <c r="J112" s="59"/>
      <c r="K112" s="60"/>
      <c r="L112" s="108"/>
      <c r="M112" s="241"/>
      <c r="N112" s="184"/>
      <c r="O112" s="200"/>
      <c r="P112" s="8"/>
      <c r="Q112" s="8"/>
      <c r="R112" s="8"/>
      <c r="S112" s="8"/>
      <c r="T112" s="8"/>
      <c r="U112" s="8"/>
    </row>
    <row r="113" spans="1:21" x14ac:dyDescent="0.55000000000000004">
      <c r="A113" s="102">
        <v>28</v>
      </c>
      <c r="B113" s="96" t="s">
        <v>134</v>
      </c>
      <c r="C113" s="45">
        <v>4280</v>
      </c>
      <c r="D113" s="46">
        <f t="shared" si="3"/>
        <v>4280</v>
      </c>
      <c r="E113" s="63" t="s">
        <v>25</v>
      </c>
      <c r="F113" s="38" t="str">
        <f t="shared" si="4"/>
        <v>ร้าน เอ.โอ.ดี ซัพพลาย  , 4280 บาท</v>
      </c>
      <c r="G113" s="109" t="s">
        <v>135</v>
      </c>
      <c r="H113" s="69">
        <v>4280</v>
      </c>
      <c r="I113" s="41" t="str">
        <f t="shared" si="5"/>
        <v>ร้าน เอ.โอ.ดี ซัพพลาย  , 4280 บาท</v>
      </c>
      <c r="J113" s="110" t="s">
        <v>135</v>
      </c>
      <c r="K113" s="45">
        <v>4280</v>
      </c>
      <c r="L113" s="102" t="s">
        <v>27</v>
      </c>
      <c r="M113" s="318" t="s">
        <v>28</v>
      </c>
      <c r="N113" s="191" t="s">
        <v>136</v>
      </c>
      <c r="O113" s="200"/>
    </row>
    <row r="114" spans="1:21" x14ac:dyDescent="0.55000000000000004">
      <c r="A114" s="102"/>
      <c r="B114" s="96"/>
      <c r="C114" s="45"/>
      <c r="D114" s="46"/>
      <c r="E114" s="47"/>
      <c r="F114" s="38"/>
      <c r="G114" s="48"/>
      <c r="H114" s="40"/>
      <c r="I114" s="41"/>
      <c r="J114" s="49"/>
      <c r="K114" s="50"/>
      <c r="L114" s="102"/>
      <c r="M114" s="318"/>
      <c r="N114" s="183" t="s">
        <v>137</v>
      </c>
      <c r="O114" s="200"/>
    </row>
    <row r="115" spans="1:21" s="61" customFormat="1" x14ac:dyDescent="0.55000000000000004">
      <c r="A115" s="108"/>
      <c r="B115" s="113"/>
      <c r="C115" s="53"/>
      <c r="D115" s="54"/>
      <c r="E115" s="55"/>
      <c r="F115" s="51"/>
      <c r="G115" s="56"/>
      <c r="H115" s="57"/>
      <c r="I115" s="58"/>
      <c r="J115" s="59"/>
      <c r="K115" s="60"/>
      <c r="L115" s="108"/>
      <c r="M115" s="319"/>
      <c r="N115" s="184"/>
      <c r="O115" s="200"/>
      <c r="P115" s="8"/>
      <c r="Q115" s="8"/>
      <c r="R115" s="8"/>
      <c r="S115" s="8"/>
      <c r="T115" s="8"/>
      <c r="U115" s="8"/>
    </row>
    <row r="116" spans="1:21" x14ac:dyDescent="0.55000000000000004">
      <c r="A116" s="102">
        <v>29</v>
      </c>
      <c r="B116" s="96" t="s">
        <v>138</v>
      </c>
      <c r="C116" s="105">
        <v>22000</v>
      </c>
      <c r="D116" s="46">
        <f t="shared" si="3"/>
        <v>22000</v>
      </c>
      <c r="E116" s="63" t="s">
        <v>25</v>
      </c>
      <c r="F116" s="38" t="str">
        <f t="shared" si="4"/>
        <v>ห้างหุ้นส่วนจำกัด เอกทัศน์ ทัวร์ , 22000 บาท</v>
      </c>
      <c r="G116" s="98" t="s">
        <v>118</v>
      </c>
      <c r="H116" s="114">
        <v>22000</v>
      </c>
      <c r="I116" s="41" t="str">
        <f t="shared" si="5"/>
        <v>ห้างหุ้นส่วนจำกัด เอกทัศน์ ทัวร์ , 22000 บาท</v>
      </c>
      <c r="J116" s="100" t="s">
        <v>118</v>
      </c>
      <c r="K116" s="105">
        <v>22000</v>
      </c>
      <c r="L116" s="102" t="s">
        <v>27</v>
      </c>
      <c r="M116" s="228" t="str">
        <f>+N116</f>
        <v>ใบสั่งจ้าง 33/2568</v>
      </c>
      <c r="N116" s="191" t="s">
        <v>139</v>
      </c>
      <c r="O116" s="200"/>
    </row>
    <row r="117" spans="1:21" x14ac:dyDescent="0.55000000000000004">
      <c r="A117" s="102"/>
      <c r="B117" s="62" t="s">
        <v>140</v>
      </c>
      <c r="C117" s="45"/>
      <c r="D117" s="115"/>
      <c r="E117" s="66"/>
      <c r="F117" s="38"/>
      <c r="G117" s="48"/>
      <c r="H117" s="40"/>
      <c r="I117" s="41"/>
      <c r="J117" s="49"/>
      <c r="K117" s="50"/>
      <c r="L117" s="102"/>
      <c r="M117" s="228" t="str">
        <f>"ลว. "&amp;N117</f>
        <v>ลว. 27 พ.ย. 2567</v>
      </c>
      <c r="N117" s="183" t="s">
        <v>141</v>
      </c>
      <c r="O117" s="200"/>
    </row>
    <row r="118" spans="1:21" s="61" customFormat="1" x14ac:dyDescent="0.55000000000000004">
      <c r="A118" s="108"/>
      <c r="B118" s="52"/>
      <c r="C118" s="53"/>
      <c r="D118" s="116"/>
      <c r="E118" s="55"/>
      <c r="F118" s="51"/>
      <c r="G118" s="56"/>
      <c r="H118" s="57"/>
      <c r="I118" s="58"/>
      <c r="J118" s="59"/>
      <c r="K118" s="60"/>
      <c r="L118" s="108"/>
      <c r="M118" s="241"/>
      <c r="N118" s="184"/>
      <c r="O118" s="200"/>
      <c r="P118" s="8"/>
      <c r="Q118" s="8"/>
      <c r="R118" s="8"/>
      <c r="S118" s="8"/>
      <c r="T118" s="8"/>
      <c r="U118" s="8"/>
    </row>
    <row r="119" spans="1:21" s="222" customFormat="1" ht="45.75" customHeight="1" x14ac:dyDescent="0.5">
      <c r="A119" s="211">
        <v>30</v>
      </c>
      <c r="B119" s="230" t="s">
        <v>142</v>
      </c>
      <c r="C119" s="224">
        <v>500000</v>
      </c>
      <c r="D119" s="214">
        <v>500000</v>
      </c>
      <c r="E119" s="215" t="s">
        <v>25</v>
      </c>
      <c r="F119" s="231" t="str">
        <f t="shared" si="4"/>
        <v>บริษัท เอสเอ็นเจ คอนซัลแทนท์ แอนด์โซลูชั่นส์ จำกัด , 500000 บาท</v>
      </c>
      <c r="G119" s="232" t="s">
        <v>143</v>
      </c>
      <c r="H119" s="226">
        <v>500000</v>
      </c>
      <c r="I119" s="233" t="str">
        <f t="shared" si="5"/>
        <v>บริษัท เอสเอ็นเจ คอนซัลแทนท์ แอนด์โซลูชั่นส์ จำกัด , 500000 บาท</v>
      </c>
      <c r="J119" s="234" t="s">
        <v>143</v>
      </c>
      <c r="K119" s="224">
        <v>500000</v>
      </c>
      <c r="L119" s="211" t="s">
        <v>27</v>
      </c>
      <c r="M119" s="228" t="str">
        <f>+N119</f>
        <v>ใบสั่งจ้าง 27/2568</v>
      </c>
      <c r="N119" s="235" t="s">
        <v>144</v>
      </c>
      <c r="O119" s="221"/>
    </row>
    <row r="120" spans="1:21" s="61" customFormat="1" x14ac:dyDescent="0.55000000000000004">
      <c r="A120" s="51"/>
      <c r="B120" s="121"/>
      <c r="C120" s="122"/>
      <c r="D120" s="123"/>
      <c r="E120" s="89"/>
      <c r="F120" s="51"/>
      <c r="G120" s="124"/>
      <c r="H120" s="125"/>
      <c r="I120" s="58"/>
      <c r="J120" s="126"/>
      <c r="K120" s="127"/>
      <c r="L120" s="51"/>
      <c r="M120" s="267" t="str">
        <f>"ลว. "&amp;N120</f>
        <v>ลว. 7 พย 67</v>
      </c>
      <c r="N120" s="192" t="s">
        <v>145</v>
      </c>
      <c r="O120" s="200"/>
      <c r="P120" s="8"/>
      <c r="Q120" s="8"/>
      <c r="R120" s="8"/>
      <c r="S120" s="8"/>
      <c r="T120" s="8"/>
      <c r="U120" s="8"/>
    </row>
    <row r="121" spans="1:21" s="222" customFormat="1" ht="40.5" x14ac:dyDescent="0.5">
      <c r="A121" s="211">
        <v>31</v>
      </c>
      <c r="B121" s="223" t="s">
        <v>146</v>
      </c>
      <c r="C121" s="224">
        <v>1553300</v>
      </c>
      <c r="D121" s="214">
        <v>1553300</v>
      </c>
      <c r="E121" s="215" t="s">
        <v>25</v>
      </c>
      <c r="F121" s="211" t="str">
        <f t="shared" si="4"/>
        <v>บริษัท คลิกเน็กซ์ จำกัด , 1545000 บาท</v>
      </c>
      <c r="G121" s="225" t="s">
        <v>147</v>
      </c>
      <c r="H121" s="226">
        <v>1545000</v>
      </c>
      <c r="I121" s="218" t="str">
        <f t="shared" si="5"/>
        <v>บริษัท คลิกเน็กซ์ จำกัด , 1545000 บาท</v>
      </c>
      <c r="J121" s="227" t="s">
        <v>147</v>
      </c>
      <c r="K121" s="224">
        <v>1545000</v>
      </c>
      <c r="L121" s="211" t="s">
        <v>27</v>
      </c>
      <c r="M121" s="228" t="str">
        <f>+N121</f>
        <v>ส.29/2568</v>
      </c>
      <c r="N121" s="229" t="s">
        <v>148</v>
      </c>
      <c r="O121" s="221"/>
    </row>
    <row r="122" spans="1:21" x14ac:dyDescent="0.55000000000000004">
      <c r="A122" s="38"/>
      <c r="B122" s="117"/>
      <c r="C122" s="118"/>
      <c r="D122" s="119"/>
      <c r="E122" s="47"/>
      <c r="F122" s="38"/>
      <c r="G122" s="128"/>
      <c r="H122" s="120"/>
      <c r="I122" s="41"/>
      <c r="J122" s="129"/>
      <c r="K122" s="118"/>
      <c r="L122" s="38"/>
      <c r="M122" s="228" t="str">
        <f>"ลว. "&amp;N122</f>
        <v>ลว. 7 พย 67</v>
      </c>
      <c r="N122" s="193" t="s">
        <v>145</v>
      </c>
      <c r="O122" s="200"/>
    </row>
    <row r="123" spans="1:21" s="61" customFormat="1" x14ac:dyDescent="0.55000000000000004">
      <c r="A123" s="51"/>
      <c r="B123" s="121"/>
      <c r="C123" s="122"/>
      <c r="D123" s="123"/>
      <c r="E123" s="89"/>
      <c r="F123" s="51"/>
      <c r="G123" s="124"/>
      <c r="H123" s="125"/>
      <c r="I123" s="58"/>
      <c r="J123" s="126"/>
      <c r="K123" s="127"/>
      <c r="L123" s="51"/>
      <c r="M123" s="241"/>
      <c r="N123" s="194"/>
      <c r="O123" s="200"/>
      <c r="P123" s="8"/>
      <c r="Q123" s="8"/>
      <c r="R123" s="8"/>
      <c r="S123" s="8"/>
      <c r="T123" s="8"/>
      <c r="U123" s="8"/>
    </row>
    <row r="124" spans="1:21" s="222" customFormat="1" ht="40.5" x14ac:dyDescent="0.5">
      <c r="A124" s="211">
        <v>32</v>
      </c>
      <c r="B124" s="230" t="s">
        <v>149</v>
      </c>
      <c r="C124" s="224">
        <v>500000</v>
      </c>
      <c r="D124" s="214">
        <v>500000</v>
      </c>
      <c r="E124" s="215" t="s">
        <v>25</v>
      </c>
      <c r="F124" s="231" t="str">
        <f t="shared" si="4"/>
        <v>ห้างหุ้นส่วนจำกัด โอโอไอ แอซโซซิเอชั่น , 500000 บาท</v>
      </c>
      <c r="G124" s="236" t="s">
        <v>150</v>
      </c>
      <c r="H124" s="226">
        <v>500000</v>
      </c>
      <c r="I124" s="237" t="str">
        <f t="shared" si="5"/>
        <v>ห้างหุ้นส่วนจำกัด โอโอไอ แอซโซซิเอชั่น , 500000 บาท</v>
      </c>
      <c r="J124" s="238" t="s">
        <v>150</v>
      </c>
      <c r="K124" s="224">
        <v>500000</v>
      </c>
      <c r="L124" s="211" t="s">
        <v>27</v>
      </c>
      <c r="M124" s="228" t="str">
        <f>+N124</f>
        <v>ใบสั่งจ้าง 22/2568</v>
      </c>
      <c r="N124" s="235" t="s">
        <v>151</v>
      </c>
      <c r="O124" s="221"/>
    </row>
    <row r="125" spans="1:21" x14ac:dyDescent="0.55000000000000004">
      <c r="A125" s="38"/>
      <c r="B125" s="117"/>
      <c r="C125" s="87"/>
      <c r="D125" s="130"/>
      <c r="E125" s="47"/>
      <c r="F125" s="38"/>
      <c r="G125" s="131"/>
      <c r="H125" s="132"/>
      <c r="I125" s="41"/>
      <c r="J125" s="133"/>
      <c r="K125" s="134"/>
      <c r="L125" s="38"/>
      <c r="M125" s="228" t="str">
        <f>"ลว. "&amp;N125</f>
        <v>ลว. 15 พย 67</v>
      </c>
      <c r="N125" s="195" t="s">
        <v>152</v>
      </c>
      <c r="O125" s="200"/>
    </row>
    <row r="126" spans="1:21" s="61" customFormat="1" x14ac:dyDescent="0.55000000000000004">
      <c r="A126" s="51"/>
      <c r="B126" s="121"/>
      <c r="C126" s="122"/>
      <c r="D126" s="123"/>
      <c r="E126" s="89"/>
      <c r="F126" s="51"/>
      <c r="G126" s="124"/>
      <c r="H126" s="125"/>
      <c r="I126" s="58"/>
      <c r="J126" s="135"/>
      <c r="K126" s="127"/>
      <c r="L126" s="51"/>
      <c r="M126" s="241"/>
      <c r="N126" s="192"/>
      <c r="O126" s="200"/>
      <c r="P126" s="8"/>
      <c r="Q126" s="8"/>
      <c r="R126" s="8"/>
      <c r="S126" s="8"/>
      <c r="T126" s="8"/>
      <c r="U126" s="8"/>
    </row>
    <row r="127" spans="1:21" s="222" customFormat="1" ht="40.5" x14ac:dyDescent="0.5">
      <c r="A127" s="211">
        <v>33</v>
      </c>
      <c r="B127" s="230" t="s">
        <v>153</v>
      </c>
      <c r="C127" s="224">
        <v>17600800</v>
      </c>
      <c r="D127" s="214">
        <v>17600800</v>
      </c>
      <c r="E127" s="239" t="s">
        <v>41</v>
      </c>
      <c r="F127" s="231" t="str">
        <f t="shared" si="4"/>
        <v>บริษัท เอ็นพี คอนเน็ค จำกัด , 17353850 บาท</v>
      </c>
      <c r="G127" s="225" t="s">
        <v>154</v>
      </c>
      <c r="H127" s="226">
        <v>17353850</v>
      </c>
      <c r="I127" s="233" t="str">
        <f t="shared" si="5"/>
        <v>บริษัท เอ็นพี คอนเน็ค จำกัด , 17353850 บาท</v>
      </c>
      <c r="J127" s="227" t="s">
        <v>154</v>
      </c>
      <c r="K127" s="224">
        <v>17353850</v>
      </c>
      <c r="L127" s="211" t="s">
        <v>27</v>
      </c>
      <c r="M127" s="228" t="str">
        <f>+N127</f>
        <v>ส.30/2568</v>
      </c>
      <c r="N127" s="240" t="s">
        <v>155</v>
      </c>
      <c r="O127" s="221"/>
    </row>
    <row r="128" spans="1:21" x14ac:dyDescent="0.55000000000000004">
      <c r="A128" s="76"/>
      <c r="B128" s="117"/>
      <c r="C128" s="136"/>
      <c r="D128" s="137"/>
      <c r="E128" s="138"/>
      <c r="F128" s="38"/>
      <c r="G128" s="128"/>
      <c r="H128" s="128"/>
      <c r="I128" s="41"/>
      <c r="J128" s="129"/>
      <c r="K128" s="139"/>
      <c r="L128" s="38"/>
      <c r="M128" s="228" t="str">
        <f>"ลว. "&amp;N128</f>
        <v>ลว. 15 พย 67</v>
      </c>
      <c r="N128" s="196" t="s">
        <v>152</v>
      </c>
      <c r="O128" s="200"/>
    </row>
    <row r="129" spans="1:21" s="61" customFormat="1" x14ac:dyDescent="0.55000000000000004">
      <c r="A129" s="77"/>
      <c r="B129" s="121"/>
      <c r="C129" s="140"/>
      <c r="D129" s="141"/>
      <c r="E129" s="142"/>
      <c r="F129" s="51"/>
      <c r="G129" s="143"/>
      <c r="H129" s="143"/>
      <c r="I129" s="58"/>
      <c r="J129" s="144"/>
      <c r="K129" s="145"/>
      <c r="L129" s="51"/>
      <c r="M129" s="241"/>
      <c r="N129" s="197"/>
      <c r="O129" s="200"/>
      <c r="P129" s="8"/>
      <c r="Q129" s="8"/>
      <c r="R129" s="8"/>
      <c r="S129" s="8"/>
      <c r="T129" s="8"/>
      <c r="U129" s="8"/>
    </row>
    <row r="130" spans="1:21" x14ac:dyDescent="0.55000000000000004">
      <c r="A130" s="76">
        <v>34</v>
      </c>
      <c r="B130" s="117" t="s">
        <v>156</v>
      </c>
      <c r="C130" s="146">
        <v>140000</v>
      </c>
      <c r="D130" s="119">
        <v>140000</v>
      </c>
      <c r="E130" s="63" t="s">
        <v>25</v>
      </c>
      <c r="F130" s="38" t="str">
        <f t="shared" si="4"/>
        <v>บริษัท อ้อต้นเล็ก จำกัด , 140000 บาท</v>
      </c>
      <c r="G130" s="128" t="s">
        <v>157</v>
      </c>
      <c r="H130" s="147">
        <v>140000</v>
      </c>
      <c r="I130" s="41" t="str">
        <f t="shared" si="5"/>
        <v>บริษัท อ้อต้นเล็ก จำกัด , 140000 บาท</v>
      </c>
      <c r="J130" s="129" t="s">
        <v>157</v>
      </c>
      <c r="K130" s="146">
        <v>140000</v>
      </c>
      <c r="L130" s="38" t="s">
        <v>27</v>
      </c>
      <c r="M130" s="228" t="str">
        <f>+N130</f>
        <v>ใบสั่งจ้าง 28/2568</v>
      </c>
      <c r="N130" s="196" t="s">
        <v>158</v>
      </c>
      <c r="O130" s="200"/>
    </row>
    <row r="131" spans="1:21" x14ac:dyDescent="0.55000000000000004">
      <c r="A131" s="76"/>
      <c r="B131" s="117"/>
      <c r="C131" s="146"/>
      <c r="D131" s="119"/>
      <c r="E131" s="47"/>
      <c r="F131" s="38"/>
      <c r="G131" s="128"/>
      <c r="H131" s="147"/>
      <c r="I131" s="41"/>
      <c r="J131" s="129"/>
      <c r="K131" s="146"/>
      <c r="L131" s="38"/>
      <c r="M131" s="228" t="str">
        <f>"ลว. "&amp;N131</f>
        <v>ลว. 12 พย 67</v>
      </c>
      <c r="N131" s="196" t="s">
        <v>159</v>
      </c>
      <c r="O131" s="200"/>
    </row>
    <row r="132" spans="1:21" s="61" customFormat="1" x14ac:dyDescent="0.55000000000000004">
      <c r="A132" s="77"/>
      <c r="B132" s="121"/>
      <c r="C132" s="140"/>
      <c r="D132" s="141"/>
      <c r="E132" s="142"/>
      <c r="F132" s="51"/>
      <c r="G132" s="143"/>
      <c r="H132" s="143"/>
      <c r="I132" s="58"/>
      <c r="J132" s="144"/>
      <c r="K132" s="145"/>
      <c r="L132" s="51"/>
      <c r="M132" s="241"/>
      <c r="N132" s="197"/>
      <c r="O132" s="200"/>
      <c r="P132" s="8"/>
      <c r="Q132" s="8"/>
      <c r="R132" s="8"/>
      <c r="S132" s="8"/>
      <c r="T132" s="8"/>
      <c r="U132" s="8"/>
    </row>
    <row r="133" spans="1:21" x14ac:dyDescent="0.55000000000000004">
      <c r="A133" s="76">
        <v>35</v>
      </c>
      <c r="B133" s="117" t="s">
        <v>160</v>
      </c>
      <c r="C133" s="146">
        <v>298000</v>
      </c>
      <c r="D133" s="119">
        <v>298000</v>
      </c>
      <c r="E133" s="63" t="s">
        <v>25</v>
      </c>
      <c r="F133" s="38" t="str">
        <f t="shared" si="4"/>
        <v>การไฟฟ้านครหลวง, 290000 บาท</v>
      </c>
      <c r="G133" s="128" t="s">
        <v>161</v>
      </c>
      <c r="H133" s="147">
        <v>290000</v>
      </c>
      <c r="I133" s="41" t="str">
        <f t="shared" si="5"/>
        <v>การไฟฟ้านครหลวง, 290000 บาท</v>
      </c>
      <c r="J133" s="129" t="s">
        <v>161</v>
      </c>
      <c r="K133" s="146">
        <v>290000</v>
      </c>
      <c r="L133" s="38" t="s">
        <v>27</v>
      </c>
      <c r="M133" s="318" t="s">
        <v>28</v>
      </c>
      <c r="N133" s="196" t="s">
        <v>162</v>
      </c>
      <c r="O133" s="200"/>
    </row>
    <row r="134" spans="1:21" x14ac:dyDescent="0.55000000000000004">
      <c r="A134" s="76"/>
      <c r="B134" s="117"/>
      <c r="C134" s="146"/>
      <c r="D134" s="119"/>
      <c r="E134" s="47"/>
      <c r="F134" s="38"/>
      <c r="G134" s="128"/>
      <c r="H134" s="147"/>
      <c r="I134" s="41"/>
      <c r="J134" s="129"/>
      <c r="K134" s="146"/>
      <c r="L134" s="38"/>
      <c r="M134" s="318"/>
      <c r="N134" s="196" t="s">
        <v>163</v>
      </c>
      <c r="O134" s="200"/>
    </row>
    <row r="135" spans="1:21" s="61" customFormat="1" x14ac:dyDescent="0.55000000000000004">
      <c r="A135" s="77"/>
      <c r="B135" s="121"/>
      <c r="C135" s="148"/>
      <c r="D135" s="149"/>
      <c r="E135" s="89"/>
      <c r="F135" s="51"/>
      <c r="G135" s="143"/>
      <c r="H135" s="150"/>
      <c r="I135" s="58"/>
      <c r="J135" s="144"/>
      <c r="K135" s="148"/>
      <c r="L135" s="51"/>
      <c r="M135" s="319"/>
      <c r="N135" s="197"/>
      <c r="O135" s="200"/>
      <c r="P135" s="8"/>
      <c r="Q135" s="8"/>
      <c r="R135" s="8"/>
      <c r="S135" s="8"/>
      <c r="T135" s="8"/>
      <c r="U135" s="8"/>
    </row>
    <row r="136" spans="1:21" x14ac:dyDescent="0.55000000000000004">
      <c r="A136" s="76">
        <v>36</v>
      </c>
      <c r="B136" s="62" t="s">
        <v>164</v>
      </c>
      <c r="C136" s="45">
        <v>9515</v>
      </c>
      <c r="D136" s="71">
        <f>+C136</f>
        <v>9515</v>
      </c>
      <c r="E136" s="63" t="s">
        <v>25</v>
      </c>
      <c r="F136" s="38" t="str">
        <f t="shared" ref="F136:F170" si="6">+G136&amp;", "&amp;H136&amp;" บาท"</f>
        <v>นายบรรจง เย็นใจ, 9515 บาท</v>
      </c>
      <c r="G136" s="39" t="s">
        <v>165</v>
      </c>
      <c r="H136" s="40">
        <v>9515</v>
      </c>
      <c r="I136" s="41" t="str">
        <f t="shared" ref="I136:I169" si="7">+J136&amp;", "&amp;K136&amp;" บาท"</f>
        <v>นายบรรจง เย็นใจ, 9515 บาท</v>
      </c>
      <c r="J136" s="64" t="s">
        <v>165</v>
      </c>
      <c r="K136" s="50">
        <v>9515</v>
      </c>
      <c r="L136" s="102" t="s">
        <v>27</v>
      </c>
      <c r="M136" s="318" t="s">
        <v>28</v>
      </c>
      <c r="N136" s="183" t="s">
        <v>166</v>
      </c>
      <c r="O136" s="200"/>
    </row>
    <row r="137" spans="1:21" x14ac:dyDescent="0.55000000000000004">
      <c r="A137" s="76"/>
      <c r="B137" s="62" t="s">
        <v>167</v>
      </c>
      <c r="C137" s="45"/>
      <c r="D137" s="71"/>
      <c r="E137" s="66"/>
      <c r="F137" s="38"/>
      <c r="G137" s="48"/>
      <c r="H137" s="40"/>
      <c r="I137" s="41"/>
      <c r="J137" s="49"/>
      <c r="K137" s="50"/>
      <c r="L137" s="102"/>
      <c r="M137" s="318"/>
      <c r="N137" s="183" t="s">
        <v>168</v>
      </c>
      <c r="O137" s="200"/>
    </row>
    <row r="138" spans="1:21" s="61" customFormat="1" x14ac:dyDescent="0.55000000000000004">
      <c r="A138" s="77"/>
      <c r="B138" s="52"/>
      <c r="C138" s="53"/>
      <c r="D138" s="88"/>
      <c r="E138" s="55"/>
      <c r="F138" s="51"/>
      <c r="G138" s="56"/>
      <c r="H138" s="57"/>
      <c r="I138" s="58"/>
      <c r="J138" s="59"/>
      <c r="K138" s="60"/>
      <c r="L138" s="108"/>
      <c r="M138" s="319"/>
      <c r="N138" s="184"/>
      <c r="O138" s="200"/>
      <c r="P138" s="8"/>
      <c r="Q138" s="8"/>
      <c r="R138" s="8"/>
      <c r="S138" s="8"/>
      <c r="T138" s="8"/>
      <c r="U138" s="8"/>
    </row>
    <row r="139" spans="1:21" s="251" customFormat="1" ht="60.75" x14ac:dyDescent="0.5">
      <c r="A139" s="159">
        <v>37</v>
      </c>
      <c r="B139" s="241" t="s">
        <v>169</v>
      </c>
      <c r="C139" s="242">
        <v>1300</v>
      </c>
      <c r="D139" s="243">
        <f t="shared" ref="D139:D170" si="8">+C139</f>
        <v>1300</v>
      </c>
      <c r="E139" s="244" t="s">
        <v>25</v>
      </c>
      <c r="F139" s="159" t="str">
        <f t="shared" si="6"/>
        <v>ร้านอาทรพาณิชย์, 1219.4 บาท</v>
      </c>
      <c r="G139" s="245" t="s">
        <v>170</v>
      </c>
      <c r="H139" s="246">
        <v>1219.4000000000001</v>
      </c>
      <c r="I139" s="247" t="str">
        <f t="shared" si="7"/>
        <v>ร้านอาทรพาณิชย์, 1219.4 บาท</v>
      </c>
      <c r="J139" s="248" t="s">
        <v>170</v>
      </c>
      <c r="K139" s="242">
        <v>1219.4000000000001</v>
      </c>
      <c r="L139" s="159" t="s">
        <v>27</v>
      </c>
      <c r="M139" s="249" t="s">
        <v>28</v>
      </c>
      <c r="N139" s="250" t="s">
        <v>171</v>
      </c>
      <c r="O139" s="221"/>
      <c r="P139" s="222"/>
      <c r="Q139" s="222"/>
      <c r="R139" s="222"/>
      <c r="S139" s="222"/>
      <c r="T139" s="222"/>
      <c r="U139" s="222"/>
    </row>
    <row r="140" spans="1:21" s="251" customFormat="1" ht="60.75" x14ac:dyDescent="0.5">
      <c r="A140" s="159">
        <v>38</v>
      </c>
      <c r="B140" s="252" t="s">
        <v>172</v>
      </c>
      <c r="C140" s="242">
        <v>2000</v>
      </c>
      <c r="D140" s="243">
        <f t="shared" si="8"/>
        <v>2000</v>
      </c>
      <c r="E140" s="244" t="s">
        <v>25</v>
      </c>
      <c r="F140" s="159" t="str">
        <f t="shared" si="6"/>
        <v>ร้านเอนกสเตชั่นเนอรี่, 1947.4 บาท</v>
      </c>
      <c r="G140" s="253" t="s">
        <v>173</v>
      </c>
      <c r="H140" s="246">
        <v>1947.4</v>
      </c>
      <c r="I140" s="247" t="str">
        <f t="shared" si="7"/>
        <v>ร้านเอนกสเตชั่นเนอรี่, 1947.4 บาท</v>
      </c>
      <c r="J140" s="254" t="s">
        <v>173</v>
      </c>
      <c r="K140" s="242">
        <v>1947.4</v>
      </c>
      <c r="L140" s="159" t="s">
        <v>27</v>
      </c>
      <c r="M140" s="249" t="s">
        <v>28</v>
      </c>
      <c r="N140" s="250" t="s">
        <v>174</v>
      </c>
      <c r="O140" s="221"/>
      <c r="P140" s="222"/>
      <c r="Q140" s="222"/>
      <c r="R140" s="222"/>
      <c r="S140" s="222"/>
      <c r="T140" s="222"/>
      <c r="U140" s="222"/>
    </row>
    <row r="141" spans="1:21" s="222" customFormat="1" ht="60.75" customHeight="1" x14ac:dyDescent="0.5">
      <c r="A141" s="211">
        <v>39</v>
      </c>
      <c r="B141" s="260" t="s">
        <v>244</v>
      </c>
      <c r="C141" s="255">
        <v>15000</v>
      </c>
      <c r="D141" s="213">
        <f t="shared" si="8"/>
        <v>15000</v>
      </c>
      <c r="E141" s="215" t="s">
        <v>25</v>
      </c>
      <c r="F141" s="231" t="str">
        <f t="shared" si="6"/>
        <v>บริษัท มาเธอร์ แอนด์ ซันการ์เม้นท์ จำกัด, 15000 บาท</v>
      </c>
      <c r="G141" s="256" t="s">
        <v>175</v>
      </c>
      <c r="H141" s="257">
        <v>15000</v>
      </c>
      <c r="I141" s="233" t="str">
        <f t="shared" si="7"/>
        <v>บริษัท มาเธอร์ แอนด์ ซันการ์เม้นท์ จำกัด, 15000 บาท</v>
      </c>
      <c r="J141" s="258" t="s">
        <v>175</v>
      </c>
      <c r="K141" s="255">
        <v>15000</v>
      </c>
      <c r="L141" s="211" t="s">
        <v>27</v>
      </c>
      <c r="M141" s="320" t="s">
        <v>28</v>
      </c>
      <c r="N141" s="259" t="s">
        <v>176</v>
      </c>
      <c r="O141" s="221"/>
    </row>
    <row r="142" spans="1:21" s="61" customFormat="1" x14ac:dyDescent="0.55000000000000004">
      <c r="A142" s="51"/>
      <c r="B142" s="75"/>
      <c r="C142" s="151"/>
      <c r="D142" s="88"/>
      <c r="E142" s="89"/>
      <c r="F142" s="51"/>
      <c r="G142" s="90"/>
      <c r="H142" s="152"/>
      <c r="I142" s="58"/>
      <c r="J142" s="95"/>
      <c r="K142" s="157"/>
      <c r="L142" s="108"/>
      <c r="M142" s="319"/>
      <c r="N142" s="198"/>
      <c r="O142" s="200"/>
      <c r="P142" s="8"/>
      <c r="Q142" s="8"/>
      <c r="R142" s="8"/>
      <c r="S142" s="8"/>
      <c r="T142" s="8"/>
      <c r="U142" s="8"/>
    </row>
    <row r="143" spans="1:21" s="251" customFormat="1" ht="60.75" x14ac:dyDescent="0.5">
      <c r="A143" s="159">
        <v>40</v>
      </c>
      <c r="B143" s="241" t="s">
        <v>177</v>
      </c>
      <c r="C143" s="242">
        <v>40000</v>
      </c>
      <c r="D143" s="243">
        <f t="shared" si="8"/>
        <v>40000</v>
      </c>
      <c r="E143" s="244" t="s">
        <v>25</v>
      </c>
      <c r="F143" s="159" t="str">
        <f t="shared" si="6"/>
        <v>ร้านอาทรพาณิชย์, 38573.5 บาท</v>
      </c>
      <c r="G143" s="245" t="s">
        <v>170</v>
      </c>
      <c r="H143" s="246">
        <v>38573.5</v>
      </c>
      <c r="I143" s="247" t="str">
        <f t="shared" si="7"/>
        <v>ร้านอาทรพาณิชย์, 38573.5 บาท</v>
      </c>
      <c r="J143" s="248" t="s">
        <v>170</v>
      </c>
      <c r="K143" s="242">
        <v>38573.5</v>
      </c>
      <c r="L143" s="159" t="s">
        <v>27</v>
      </c>
      <c r="M143" s="249" t="s">
        <v>28</v>
      </c>
      <c r="N143" s="250" t="s">
        <v>178</v>
      </c>
      <c r="O143" s="221"/>
      <c r="P143" s="222"/>
      <c r="Q143" s="222"/>
      <c r="R143" s="222"/>
      <c r="S143" s="222"/>
      <c r="T143" s="222"/>
      <c r="U143" s="222"/>
    </row>
    <row r="144" spans="1:21" s="251" customFormat="1" ht="60.75" x14ac:dyDescent="0.5">
      <c r="A144" s="159">
        <v>41</v>
      </c>
      <c r="B144" s="241" t="s">
        <v>179</v>
      </c>
      <c r="C144" s="242">
        <v>4900</v>
      </c>
      <c r="D144" s="243">
        <f t="shared" si="8"/>
        <v>4900</v>
      </c>
      <c r="E144" s="244" t="s">
        <v>25</v>
      </c>
      <c r="F144" s="159" t="str">
        <f t="shared" si="6"/>
        <v>ร้านอาทรพาณิชย์, 4782.9 บาท</v>
      </c>
      <c r="G144" s="245" t="s">
        <v>170</v>
      </c>
      <c r="H144" s="246">
        <v>4782.8999999999996</v>
      </c>
      <c r="I144" s="247" t="str">
        <f t="shared" si="7"/>
        <v>ร้านอาทรพาณิชย์, 4782.9 บาท</v>
      </c>
      <c r="J144" s="248" t="s">
        <v>170</v>
      </c>
      <c r="K144" s="242">
        <v>4782.8999999999996</v>
      </c>
      <c r="L144" s="159" t="s">
        <v>27</v>
      </c>
      <c r="M144" s="249" t="s">
        <v>28</v>
      </c>
      <c r="N144" s="250" t="s">
        <v>180</v>
      </c>
      <c r="O144" s="221"/>
      <c r="P144" s="222"/>
      <c r="Q144" s="222"/>
      <c r="R144" s="222"/>
      <c r="S144" s="222"/>
      <c r="T144" s="222"/>
      <c r="U144" s="222"/>
    </row>
    <row r="145" spans="1:21" s="251" customFormat="1" ht="60.75" x14ac:dyDescent="0.5">
      <c r="A145" s="159">
        <v>42</v>
      </c>
      <c r="B145" s="241" t="s">
        <v>181</v>
      </c>
      <c r="C145" s="242">
        <v>30000</v>
      </c>
      <c r="D145" s="243">
        <f t="shared" si="8"/>
        <v>30000</v>
      </c>
      <c r="E145" s="244" t="s">
        <v>25</v>
      </c>
      <c r="F145" s="159" t="str">
        <f t="shared" si="6"/>
        <v>ร้านเอนกสเตชั่นเนอรี่, 26322 บาท</v>
      </c>
      <c r="G145" s="245" t="s">
        <v>173</v>
      </c>
      <c r="H145" s="246">
        <v>26322</v>
      </c>
      <c r="I145" s="247" t="str">
        <f t="shared" si="7"/>
        <v>ร้านเอนกสเตชั่นเนอรี่, 26322 บาท</v>
      </c>
      <c r="J145" s="248" t="s">
        <v>173</v>
      </c>
      <c r="K145" s="242">
        <v>26322</v>
      </c>
      <c r="L145" s="159" t="s">
        <v>27</v>
      </c>
      <c r="M145" s="249" t="s">
        <v>28</v>
      </c>
      <c r="N145" s="250" t="s">
        <v>182</v>
      </c>
      <c r="O145" s="221"/>
      <c r="P145" s="222"/>
      <c r="Q145" s="222"/>
      <c r="R145" s="222"/>
      <c r="S145" s="222"/>
      <c r="T145" s="222"/>
      <c r="U145" s="222"/>
    </row>
    <row r="146" spans="1:21" s="251" customFormat="1" ht="60.75" x14ac:dyDescent="0.5">
      <c r="A146" s="159">
        <v>43</v>
      </c>
      <c r="B146" s="241" t="s">
        <v>183</v>
      </c>
      <c r="C146" s="242">
        <v>5500</v>
      </c>
      <c r="D146" s="243">
        <f t="shared" si="8"/>
        <v>5500</v>
      </c>
      <c r="E146" s="244" t="s">
        <v>25</v>
      </c>
      <c r="F146" s="159" t="str">
        <f t="shared" si="6"/>
        <v>ร้านอาทรพาณิชย์, 5350 บาท</v>
      </c>
      <c r="G146" s="245" t="s">
        <v>170</v>
      </c>
      <c r="H146" s="246">
        <v>5350</v>
      </c>
      <c r="I146" s="247" t="str">
        <f t="shared" si="7"/>
        <v>ร้านอาทรพาณิชย์, 5350 บาท</v>
      </c>
      <c r="J146" s="248" t="s">
        <v>170</v>
      </c>
      <c r="K146" s="242">
        <v>5350</v>
      </c>
      <c r="L146" s="159" t="s">
        <v>27</v>
      </c>
      <c r="M146" s="249" t="s">
        <v>28</v>
      </c>
      <c r="N146" s="250" t="s">
        <v>184</v>
      </c>
      <c r="O146" s="221"/>
      <c r="P146" s="222"/>
      <c r="Q146" s="222"/>
      <c r="R146" s="222"/>
      <c r="S146" s="222"/>
      <c r="T146" s="222"/>
      <c r="U146" s="222"/>
    </row>
    <row r="147" spans="1:21" s="251" customFormat="1" ht="60.75" x14ac:dyDescent="0.5">
      <c r="A147" s="159">
        <v>44</v>
      </c>
      <c r="B147" s="252" t="s">
        <v>185</v>
      </c>
      <c r="C147" s="242">
        <v>1500</v>
      </c>
      <c r="D147" s="243">
        <f t="shared" si="8"/>
        <v>1500</v>
      </c>
      <c r="E147" s="244" t="s">
        <v>25</v>
      </c>
      <c r="F147" s="159" t="str">
        <f t="shared" si="6"/>
        <v>ร้านเอนกสเตชั่นเนอรี่, 1433.8 บาท</v>
      </c>
      <c r="G147" s="245" t="s">
        <v>173</v>
      </c>
      <c r="H147" s="246">
        <v>1433.8</v>
      </c>
      <c r="I147" s="247" t="str">
        <f t="shared" si="7"/>
        <v>ร้านเอนกสเตชั่นเนอรี่, 1433.8 บาท</v>
      </c>
      <c r="J147" s="248" t="s">
        <v>173</v>
      </c>
      <c r="K147" s="242">
        <v>1433.8</v>
      </c>
      <c r="L147" s="159" t="s">
        <v>27</v>
      </c>
      <c r="M147" s="249" t="s">
        <v>28</v>
      </c>
      <c r="N147" s="250" t="s">
        <v>186</v>
      </c>
      <c r="O147" s="221"/>
      <c r="P147" s="222"/>
      <c r="Q147" s="222"/>
      <c r="R147" s="222"/>
      <c r="S147" s="222"/>
      <c r="T147" s="222"/>
      <c r="U147" s="222"/>
    </row>
    <row r="148" spans="1:21" s="222" customFormat="1" ht="60.75" customHeight="1" x14ac:dyDescent="0.5">
      <c r="A148" s="211">
        <v>45</v>
      </c>
      <c r="B148" s="260" t="s">
        <v>245</v>
      </c>
      <c r="C148" s="255">
        <v>20900</v>
      </c>
      <c r="D148" s="213">
        <f t="shared" si="8"/>
        <v>20900</v>
      </c>
      <c r="E148" s="215" t="s">
        <v>25</v>
      </c>
      <c r="F148" s="211" t="str">
        <f t="shared" si="6"/>
        <v>ร้านเอนกสเตชั่นเนอรี่, 20865 บาท</v>
      </c>
      <c r="G148" s="216" t="s">
        <v>173</v>
      </c>
      <c r="H148" s="257">
        <v>20865</v>
      </c>
      <c r="I148" s="218" t="str">
        <f t="shared" si="7"/>
        <v>ร้านเอนกสเตชั่นเนอรี่, 20865 บาท</v>
      </c>
      <c r="J148" s="219" t="s">
        <v>173</v>
      </c>
      <c r="K148" s="255">
        <v>20865</v>
      </c>
      <c r="L148" s="211" t="s">
        <v>27</v>
      </c>
      <c r="M148" s="320" t="s">
        <v>28</v>
      </c>
      <c r="N148" s="259" t="s">
        <v>187</v>
      </c>
      <c r="O148" s="221"/>
    </row>
    <row r="149" spans="1:21" s="61" customFormat="1" x14ac:dyDescent="0.55000000000000004">
      <c r="A149" s="51"/>
      <c r="B149" s="75"/>
      <c r="C149" s="151"/>
      <c r="D149" s="88"/>
      <c r="E149" s="89"/>
      <c r="F149" s="51"/>
      <c r="G149" s="90"/>
      <c r="H149" s="152"/>
      <c r="I149" s="58"/>
      <c r="J149" s="95"/>
      <c r="K149" s="157"/>
      <c r="L149" s="108"/>
      <c r="M149" s="319"/>
      <c r="N149" s="198"/>
      <c r="O149" s="200"/>
      <c r="P149" s="8"/>
      <c r="Q149" s="8"/>
      <c r="R149" s="8"/>
      <c r="S149" s="8"/>
      <c r="T149" s="8"/>
      <c r="U149" s="8"/>
    </row>
    <row r="150" spans="1:21" s="222" customFormat="1" ht="60.75" customHeight="1" x14ac:dyDescent="0.5">
      <c r="A150" s="211">
        <v>46</v>
      </c>
      <c r="B150" s="212" t="s">
        <v>188</v>
      </c>
      <c r="C150" s="255">
        <v>7350</v>
      </c>
      <c r="D150" s="213">
        <f t="shared" si="8"/>
        <v>7350</v>
      </c>
      <c r="E150" s="239" t="s">
        <v>25</v>
      </c>
      <c r="F150" s="211" t="str">
        <f t="shared" si="6"/>
        <v>ร้านอาทรพาณิชย์, 2359.35 บาท</v>
      </c>
      <c r="G150" s="216" t="s">
        <v>170</v>
      </c>
      <c r="H150" s="257">
        <v>2359.35</v>
      </c>
      <c r="I150" s="218" t="str">
        <f t="shared" si="7"/>
        <v>ร้านอาทรพาณิชย์, 2359.35 บาท</v>
      </c>
      <c r="J150" s="219" t="s">
        <v>170</v>
      </c>
      <c r="K150" s="255">
        <v>2359.35</v>
      </c>
      <c r="L150" s="211" t="s">
        <v>27</v>
      </c>
      <c r="M150" s="320" t="s">
        <v>28</v>
      </c>
      <c r="N150" s="259" t="s">
        <v>189</v>
      </c>
      <c r="O150" s="221"/>
    </row>
    <row r="151" spans="1:21" x14ac:dyDescent="0.55000000000000004">
      <c r="A151" s="38"/>
      <c r="B151" s="70"/>
      <c r="C151" s="154"/>
      <c r="D151" s="71"/>
      <c r="E151" s="47"/>
      <c r="F151" s="38" t="str">
        <f t="shared" si="6"/>
        <v>ร้าน เจ.เอ็น.พี กรุ๊ป, 4494 บาท</v>
      </c>
      <c r="G151" s="39" t="s">
        <v>190</v>
      </c>
      <c r="H151" s="155">
        <v>4494</v>
      </c>
      <c r="I151" s="41" t="str">
        <f t="shared" si="7"/>
        <v>ร้าน เจ.เอ็น.พี กรุ๊ป, 4494 บาท</v>
      </c>
      <c r="J151" s="64" t="s">
        <v>190</v>
      </c>
      <c r="K151" s="156">
        <v>4494</v>
      </c>
      <c r="L151" s="102"/>
      <c r="M151" s="318"/>
      <c r="N151" s="199"/>
      <c r="O151" s="200"/>
    </row>
    <row r="152" spans="1:21" s="61" customFormat="1" x14ac:dyDescent="0.55000000000000004">
      <c r="A152" s="51"/>
      <c r="B152" s="75"/>
      <c r="C152" s="151"/>
      <c r="D152" s="88"/>
      <c r="E152" s="89"/>
      <c r="F152" s="51"/>
      <c r="G152" s="90"/>
      <c r="H152" s="152"/>
      <c r="I152" s="58"/>
      <c r="J152" s="95"/>
      <c r="K152" s="153"/>
      <c r="L152" s="108"/>
      <c r="M152" s="319"/>
      <c r="N152" s="198"/>
      <c r="O152" s="200"/>
      <c r="P152" s="8"/>
      <c r="Q152" s="8"/>
      <c r="R152" s="8"/>
      <c r="S152" s="8"/>
      <c r="T152" s="8"/>
      <c r="U152" s="8"/>
    </row>
    <row r="153" spans="1:21" s="251" customFormat="1" ht="60.75" x14ac:dyDescent="0.5">
      <c r="A153" s="159">
        <v>47</v>
      </c>
      <c r="B153" s="241" t="s">
        <v>191</v>
      </c>
      <c r="C153" s="242">
        <v>11900</v>
      </c>
      <c r="D153" s="243">
        <f t="shared" si="8"/>
        <v>11900</v>
      </c>
      <c r="E153" s="271" t="s">
        <v>25</v>
      </c>
      <c r="F153" s="159" t="str">
        <f t="shared" si="6"/>
        <v>ร้าน เจ.เอ็น.พี กรุ๊ป, 11900 บาท</v>
      </c>
      <c r="G153" s="245" t="s">
        <v>190</v>
      </c>
      <c r="H153" s="246">
        <v>11900</v>
      </c>
      <c r="I153" s="247" t="str">
        <f t="shared" si="7"/>
        <v>ร้าน เจ.เอ็น.พี กรุ๊ป, 11900 บาท</v>
      </c>
      <c r="J153" s="248" t="s">
        <v>190</v>
      </c>
      <c r="K153" s="242">
        <v>11900</v>
      </c>
      <c r="L153" s="159" t="s">
        <v>27</v>
      </c>
      <c r="M153" s="249" t="s">
        <v>28</v>
      </c>
      <c r="N153" s="250" t="s">
        <v>192</v>
      </c>
      <c r="O153" s="221"/>
      <c r="P153" s="222"/>
      <c r="Q153" s="222"/>
      <c r="R153" s="222"/>
      <c r="S153" s="222"/>
      <c r="T153" s="222"/>
      <c r="U153" s="222"/>
    </row>
    <row r="154" spans="1:21" x14ac:dyDescent="0.55000000000000004">
      <c r="A154" s="38">
        <v>48</v>
      </c>
      <c r="B154" s="70" t="s">
        <v>193</v>
      </c>
      <c r="C154" s="154">
        <v>67000</v>
      </c>
      <c r="D154" s="71">
        <f t="shared" si="8"/>
        <v>67000</v>
      </c>
      <c r="E154" s="47" t="s">
        <v>25</v>
      </c>
      <c r="F154" s="38" t="str">
        <f t="shared" si="6"/>
        <v>บริษัท ธนสรณ์วิศวกรรม จำกัด, 67000 บาท</v>
      </c>
      <c r="G154" s="39" t="s">
        <v>96</v>
      </c>
      <c r="H154" s="155">
        <v>67000</v>
      </c>
      <c r="I154" s="41" t="str">
        <f t="shared" si="7"/>
        <v>บริษัท ธนสรณ์วิศวกรรม จำกัด, 67000 บาท</v>
      </c>
      <c r="J154" s="64" t="s">
        <v>96</v>
      </c>
      <c r="K154" s="156">
        <v>67000</v>
      </c>
      <c r="L154" s="102" t="s">
        <v>27</v>
      </c>
      <c r="M154" s="308" t="str">
        <f>+N155</f>
        <v>ใบสั่งซื้อ 4/2568 ลว. 26 พย. 67</v>
      </c>
      <c r="N154" s="199" t="s">
        <v>194</v>
      </c>
      <c r="O154" s="200"/>
    </row>
    <row r="155" spans="1:21" s="61" customFormat="1" x14ac:dyDescent="0.55000000000000004">
      <c r="A155" s="51"/>
      <c r="B155" s="75" t="s">
        <v>195</v>
      </c>
      <c r="C155" s="151"/>
      <c r="D155" s="88"/>
      <c r="E155" s="89"/>
      <c r="F155" s="51"/>
      <c r="G155" s="90"/>
      <c r="H155" s="152"/>
      <c r="I155" s="58"/>
      <c r="J155" s="95"/>
      <c r="K155" s="153"/>
      <c r="L155" s="108"/>
      <c r="M155" s="310"/>
      <c r="N155" s="198" t="s">
        <v>196</v>
      </c>
      <c r="O155" s="200"/>
      <c r="P155" s="8"/>
      <c r="Q155" s="8"/>
      <c r="R155" s="8"/>
      <c r="S155" s="8"/>
      <c r="T155" s="8"/>
      <c r="U155" s="8"/>
    </row>
    <row r="156" spans="1:21" s="222" customFormat="1" ht="60.75" x14ac:dyDescent="0.5">
      <c r="A156" s="211">
        <v>49</v>
      </c>
      <c r="B156" s="212" t="s">
        <v>197</v>
      </c>
      <c r="C156" s="255">
        <v>2000</v>
      </c>
      <c r="D156" s="213">
        <f t="shared" si="8"/>
        <v>2000</v>
      </c>
      <c r="E156" s="239" t="s">
        <v>25</v>
      </c>
      <c r="F156" s="211" t="str">
        <f t="shared" si="6"/>
        <v>ร้านเบญจรงค์สวนจตุจักร, 1700 บาท</v>
      </c>
      <c r="G156" s="216" t="s">
        <v>198</v>
      </c>
      <c r="H156" s="257">
        <v>1700</v>
      </c>
      <c r="I156" s="218" t="str">
        <f t="shared" si="7"/>
        <v>ร้านเบญจรงค์สวนจตุจักร, 1700 บาท</v>
      </c>
      <c r="J156" s="219" t="s">
        <v>198</v>
      </c>
      <c r="K156" s="255">
        <v>1700</v>
      </c>
      <c r="L156" s="211" t="s">
        <v>27</v>
      </c>
      <c r="M156" s="249" t="s">
        <v>28</v>
      </c>
      <c r="N156" s="259" t="s">
        <v>199</v>
      </c>
      <c r="O156" s="221"/>
    </row>
    <row r="157" spans="1:21" s="222" customFormat="1" ht="60.75" x14ac:dyDescent="0.5">
      <c r="A157" s="211">
        <v>50</v>
      </c>
      <c r="B157" s="212" t="s">
        <v>200</v>
      </c>
      <c r="C157" s="255">
        <v>1000</v>
      </c>
      <c r="D157" s="213">
        <f t="shared" si="8"/>
        <v>1000</v>
      </c>
      <c r="E157" s="239" t="s">
        <v>25</v>
      </c>
      <c r="F157" s="211" t="str">
        <f t="shared" si="6"/>
        <v>ร้านเบญจรงค์สวนจตุจักร, 850 บาท</v>
      </c>
      <c r="G157" s="216" t="s">
        <v>198</v>
      </c>
      <c r="H157" s="257">
        <v>850</v>
      </c>
      <c r="I157" s="218" t="str">
        <f t="shared" si="7"/>
        <v>ร้านเบญจรงค์สวนจตุจักร, 850 บาท</v>
      </c>
      <c r="J157" s="219" t="s">
        <v>198</v>
      </c>
      <c r="K157" s="255">
        <v>850</v>
      </c>
      <c r="L157" s="211" t="s">
        <v>27</v>
      </c>
      <c r="M157" s="249" t="s">
        <v>28</v>
      </c>
      <c r="N157" s="259" t="s">
        <v>201</v>
      </c>
      <c r="O157" s="221"/>
    </row>
    <row r="158" spans="1:21" s="251" customFormat="1" ht="60.75" x14ac:dyDescent="0.5">
      <c r="A158" s="159">
        <v>51</v>
      </c>
      <c r="B158" s="241" t="s">
        <v>202</v>
      </c>
      <c r="C158" s="242">
        <v>2000</v>
      </c>
      <c r="D158" s="243">
        <f t="shared" si="8"/>
        <v>2000</v>
      </c>
      <c r="E158" s="271" t="s">
        <v>25</v>
      </c>
      <c r="F158" s="272" t="str">
        <f t="shared" si="6"/>
        <v>ห้างหุ้นส่วนจำกัด เดอะ สกาย ซิสเต็มส์, 1800 บาท</v>
      </c>
      <c r="G158" s="253" t="s">
        <v>70</v>
      </c>
      <c r="H158" s="246">
        <v>1800</v>
      </c>
      <c r="I158" s="273" t="str">
        <f t="shared" si="7"/>
        <v>ห้างหุ้นส่วนจำกัด เดอะ สกาย ซิสเต็มส์, 1800 บาท</v>
      </c>
      <c r="J158" s="254" t="s">
        <v>70</v>
      </c>
      <c r="K158" s="242">
        <v>1800</v>
      </c>
      <c r="L158" s="159" t="s">
        <v>27</v>
      </c>
      <c r="M158" s="249" t="s">
        <v>28</v>
      </c>
      <c r="N158" s="250" t="s">
        <v>203</v>
      </c>
      <c r="O158" s="221"/>
      <c r="P158" s="222"/>
      <c r="Q158" s="222"/>
      <c r="R158" s="222"/>
      <c r="S158" s="222"/>
      <c r="T158" s="222"/>
      <c r="U158" s="222"/>
    </row>
    <row r="159" spans="1:21" s="284" customFormat="1" ht="60.75" x14ac:dyDescent="0.5">
      <c r="A159" s="274">
        <v>52</v>
      </c>
      <c r="B159" s="275" t="s">
        <v>204</v>
      </c>
      <c r="C159" s="176">
        <v>14000</v>
      </c>
      <c r="D159" s="177">
        <f t="shared" si="8"/>
        <v>14000</v>
      </c>
      <c r="E159" s="276" t="s">
        <v>205</v>
      </c>
      <c r="F159" s="274" t="str">
        <f t="shared" si="6"/>
        <v>ร้านเอนกสเตชั่นเนอรี่, 13910 บาท</v>
      </c>
      <c r="G159" s="277" t="s">
        <v>173</v>
      </c>
      <c r="H159" s="278">
        <v>13910</v>
      </c>
      <c r="I159" s="279" t="str">
        <f t="shared" si="7"/>
        <v>ร้านเอนกสเตชั่นเนอรี่, 13910 บาท</v>
      </c>
      <c r="J159" s="280" t="s">
        <v>173</v>
      </c>
      <c r="K159" s="176">
        <v>13910</v>
      </c>
      <c r="L159" s="274" t="s">
        <v>27</v>
      </c>
      <c r="M159" s="268" t="s">
        <v>28</v>
      </c>
      <c r="N159" s="281" t="s">
        <v>206</v>
      </c>
      <c r="O159" s="282"/>
      <c r="P159" s="283"/>
      <c r="Q159" s="283"/>
      <c r="R159" s="283"/>
      <c r="S159" s="283"/>
      <c r="T159" s="283"/>
      <c r="U159" s="283"/>
    </row>
    <row r="160" spans="1:21" s="251" customFormat="1" ht="128.25" customHeight="1" x14ac:dyDescent="0.5">
      <c r="A160" s="159">
        <v>53</v>
      </c>
      <c r="B160" s="252" t="s">
        <v>207</v>
      </c>
      <c r="C160" s="242">
        <v>600</v>
      </c>
      <c r="D160" s="243">
        <f t="shared" si="8"/>
        <v>600</v>
      </c>
      <c r="E160" s="271" t="s">
        <v>205</v>
      </c>
      <c r="F160" s="159" t="str">
        <f t="shared" si="6"/>
        <v>ร้านเอนกสเตชั่นเนอรี่, 556.4 บาท</v>
      </c>
      <c r="G160" s="245" t="s">
        <v>173</v>
      </c>
      <c r="H160" s="246">
        <v>556.4</v>
      </c>
      <c r="I160" s="247" t="str">
        <f t="shared" si="7"/>
        <v>ร้านเอนกสเตชั่นเนอรี่, 556.4 บาท</v>
      </c>
      <c r="J160" s="248" t="s">
        <v>173</v>
      </c>
      <c r="K160" s="242">
        <v>556.4</v>
      </c>
      <c r="L160" s="159" t="s">
        <v>27</v>
      </c>
      <c r="M160" s="249" t="s">
        <v>28</v>
      </c>
      <c r="N160" s="250" t="s">
        <v>208</v>
      </c>
      <c r="O160" s="221"/>
      <c r="P160" s="222"/>
      <c r="Q160" s="222"/>
      <c r="R160" s="222"/>
      <c r="S160" s="222"/>
      <c r="T160" s="222"/>
      <c r="U160" s="222"/>
    </row>
    <row r="161" spans="1:21" s="222" customFormat="1" ht="55.5" customHeight="1" x14ac:dyDescent="0.5">
      <c r="A161" s="158">
        <v>54</v>
      </c>
      <c r="B161" s="346" t="s">
        <v>246</v>
      </c>
      <c r="C161" s="347">
        <v>5400</v>
      </c>
      <c r="D161" s="301">
        <f t="shared" si="8"/>
        <v>5400</v>
      </c>
      <c r="E161" s="348" t="s">
        <v>25</v>
      </c>
      <c r="F161" s="291" t="str">
        <f t="shared" si="6"/>
        <v>หจก.ภูมิรพี 2007 (สาขา 5) จ.นครราชสีมา, 1000 บาท</v>
      </c>
      <c r="G161" s="304" t="s">
        <v>209</v>
      </c>
      <c r="H161" s="349">
        <v>1000</v>
      </c>
      <c r="I161" s="350" t="str">
        <f t="shared" si="7"/>
        <v>หจก.ภูมิรพี 2007 (สาขา 5) จ.นครราชสีมา, 1000 บาท</v>
      </c>
      <c r="J161" s="307" t="s">
        <v>209</v>
      </c>
      <c r="K161" s="347">
        <v>1000</v>
      </c>
      <c r="L161" s="158" t="s">
        <v>27</v>
      </c>
      <c r="M161" s="320" t="s">
        <v>28</v>
      </c>
      <c r="N161" s="259" t="s">
        <v>210</v>
      </c>
      <c r="O161" s="221"/>
    </row>
    <row r="162" spans="1:21" ht="49.5" customHeight="1" x14ac:dyDescent="0.55000000000000004">
      <c r="A162" s="38"/>
      <c r="B162" s="70"/>
      <c r="C162" s="154"/>
      <c r="D162" s="71"/>
      <c r="E162" s="47"/>
      <c r="F162" s="170" t="str">
        <f t="shared" si="6"/>
        <v>บริษัท บีแม็กซ์ ปิโตรเลี่ยม จำกัด (สาขา 3), 1500 บาท</v>
      </c>
      <c r="G162" s="351" t="s">
        <v>211</v>
      </c>
      <c r="H162" s="155">
        <v>1500</v>
      </c>
      <c r="I162" s="171" t="str">
        <f t="shared" si="7"/>
        <v>บริษัท บีแม็กซ์ ปิโตรเลี่ยม จำกัด (สาขา 3), 1500 บาท</v>
      </c>
      <c r="J162" s="64" t="s">
        <v>211</v>
      </c>
      <c r="K162" s="156">
        <v>1500</v>
      </c>
      <c r="L162" s="102" t="s">
        <v>212</v>
      </c>
      <c r="M162" s="318"/>
      <c r="N162" s="66"/>
      <c r="O162" s="200"/>
    </row>
    <row r="163" spans="1:21" x14ac:dyDescent="0.55000000000000004">
      <c r="A163" s="38"/>
      <c r="B163" s="70"/>
      <c r="C163" s="154"/>
      <c r="D163" s="71"/>
      <c r="E163" s="47"/>
      <c r="F163" s="170" t="str">
        <f t="shared" si="6"/>
        <v>บริษัท เขาใหญ่สเตชั่น จำกัด, 1500 บาท</v>
      </c>
      <c r="G163" s="351" t="s">
        <v>213</v>
      </c>
      <c r="H163" s="155">
        <v>1500</v>
      </c>
      <c r="I163" s="171" t="str">
        <f t="shared" si="7"/>
        <v>บริษัท เขาใหญ่สเตชั่น จำกัด, 1500 บาท</v>
      </c>
      <c r="J163" s="64" t="s">
        <v>213</v>
      </c>
      <c r="K163" s="156">
        <v>1500</v>
      </c>
      <c r="L163" s="102"/>
      <c r="M163" s="318"/>
      <c r="N163" s="66"/>
      <c r="O163" s="200"/>
    </row>
    <row r="164" spans="1:21" s="61" customFormat="1" x14ac:dyDescent="0.55000000000000004">
      <c r="A164" s="51"/>
      <c r="B164" s="75"/>
      <c r="C164" s="151"/>
      <c r="D164" s="88"/>
      <c r="E164" s="89"/>
      <c r="F164" s="285" t="str">
        <f t="shared" si="6"/>
        <v>สหกรณ์โคนมไทยมิลค์ จำกัด, 1400 บาท</v>
      </c>
      <c r="G164" s="90" t="s">
        <v>214</v>
      </c>
      <c r="H164" s="152">
        <v>1400</v>
      </c>
      <c r="I164" s="203" t="str">
        <f t="shared" si="7"/>
        <v>สหกรณ์โคนมไทยมิลค์ จำกัด, 1400 บาท</v>
      </c>
      <c r="J164" s="95" t="s">
        <v>214</v>
      </c>
      <c r="K164" s="153">
        <v>1400</v>
      </c>
      <c r="L164" s="108"/>
      <c r="M164" s="319"/>
      <c r="N164" s="55"/>
      <c r="O164" s="200"/>
      <c r="P164" s="8"/>
      <c r="Q164" s="8"/>
      <c r="R164" s="8"/>
      <c r="S164" s="8"/>
      <c r="T164" s="8"/>
      <c r="U164" s="8"/>
    </row>
    <row r="165" spans="1:21" s="222" customFormat="1" ht="60.75" customHeight="1" x14ac:dyDescent="0.5">
      <c r="A165" s="211">
        <v>55</v>
      </c>
      <c r="B165" s="212" t="s">
        <v>215</v>
      </c>
      <c r="C165" s="255">
        <v>57200</v>
      </c>
      <c r="D165" s="213">
        <f t="shared" si="8"/>
        <v>57200</v>
      </c>
      <c r="E165" s="239" t="s">
        <v>25</v>
      </c>
      <c r="F165" s="211" t="str">
        <f t="shared" si="6"/>
        <v>ร้านอาทรพาณิชย์, 56298.05 บาท</v>
      </c>
      <c r="G165" s="216" t="s">
        <v>170</v>
      </c>
      <c r="H165" s="257">
        <v>56298.05</v>
      </c>
      <c r="I165" s="202" t="str">
        <f t="shared" si="7"/>
        <v>ร้านอาทรพาณิชย์, 56298.05 บาท</v>
      </c>
      <c r="J165" s="219" t="s">
        <v>170</v>
      </c>
      <c r="K165" s="255">
        <v>56298.05</v>
      </c>
      <c r="L165" s="211" t="s">
        <v>27</v>
      </c>
      <c r="M165" s="320" t="s">
        <v>28</v>
      </c>
      <c r="N165" s="259" t="s">
        <v>216</v>
      </c>
      <c r="O165" s="221"/>
    </row>
    <row r="166" spans="1:21" s="61" customFormat="1" x14ac:dyDescent="0.55000000000000004">
      <c r="A166" s="51"/>
      <c r="B166" s="75"/>
      <c r="C166" s="151"/>
      <c r="D166" s="88"/>
      <c r="E166" s="89"/>
      <c r="F166" s="51" t="str">
        <f t="shared" si="6"/>
        <v>ร้านเอนกสเตชั่นเนอรี่, 898.8 บาท</v>
      </c>
      <c r="G166" s="90" t="s">
        <v>173</v>
      </c>
      <c r="H166" s="152">
        <v>898.8</v>
      </c>
      <c r="I166" s="201" t="str">
        <f t="shared" si="7"/>
        <v>ร้านเอนกสเตชั่นเนอรี่, 898.8 บาท</v>
      </c>
      <c r="J166" s="95" t="s">
        <v>173</v>
      </c>
      <c r="K166" s="153">
        <v>898.8</v>
      </c>
      <c r="L166" s="108"/>
      <c r="M166" s="319"/>
      <c r="N166" s="55"/>
      <c r="O166" s="200"/>
      <c r="P166" s="8"/>
      <c r="Q166" s="8"/>
      <c r="R166" s="8"/>
      <c r="S166" s="8"/>
      <c r="T166" s="8"/>
      <c r="U166" s="8"/>
    </row>
    <row r="167" spans="1:21" s="251" customFormat="1" ht="60.75" x14ac:dyDescent="0.5">
      <c r="A167" s="159">
        <v>56</v>
      </c>
      <c r="B167" s="241" t="s">
        <v>217</v>
      </c>
      <c r="C167" s="242">
        <v>5000</v>
      </c>
      <c r="D167" s="243">
        <f t="shared" si="8"/>
        <v>5000</v>
      </c>
      <c r="E167" s="271" t="s">
        <v>25</v>
      </c>
      <c r="F167" s="159" t="str">
        <f t="shared" si="6"/>
        <v>ร้านเอนกสเตชั่นเนอรี่, 4948.75 บาท</v>
      </c>
      <c r="G167" s="245" t="s">
        <v>173</v>
      </c>
      <c r="H167" s="246">
        <v>4948.75</v>
      </c>
      <c r="I167" s="286" t="str">
        <f t="shared" si="7"/>
        <v>ร้านเอนกสเตชั่นเนอรี่, 4948.75 บาท</v>
      </c>
      <c r="J167" s="248" t="s">
        <v>173</v>
      </c>
      <c r="K167" s="242">
        <v>4948.75</v>
      </c>
      <c r="L167" s="159" t="s">
        <v>218</v>
      </c>
      <c r="M167" s="249" t="s">
        <v>28</v>
      </c>
      <c r="N167" s="250" t="s">
        <v>219</v>
      </c>
      <c r="O167" s="221"/>
      <c r="P167" s="222"/>
      <c r="Q167" s="222"/>
      <c r="R167" s="222"/>
      <c r="S167" s="222"/>
      <c r="T167" s="222"/>
      <c r="U167" s="222"/>
    </row>
    <row r="168" spans="1:21" s="251" customFormat="1" ht="60.75" x14ac:dyDescent="0.5">
      <c r="A168" s="159">
        <v>57</v>
      </c>
      <c r="B168" s="252" t="s">
        <v>220</v>
      </c>
      <c r="C168" s="242">
        <v>3000</v>
      </c>
      <c r="D168" s="243">
        <f t="shared" si="8"/>
        <v>3000</v>
      </c>
      <c r="E168" s="271" t="s">
        <v>25</v>
      </c>
      <c r="F168" s="159" t="str">
        <f t="shared" si="6"/>
        <v>ร้านเอนกสเตชั่นเนอรี่, 2953.2 บาท</v>
      </c>
      <c r="G168" s="245" t="s">
        <v>173</v>
      </c>
      <c r="H168" s="246">
        <v>2953.2</v>
      </c>
      <c r="I168" s="286" t="str">
        <f t="shared" si="7"/>
        <v>ร้านเอนกสเตชั่นเนอรี่, 2953.2 บาท</v>
      </c>
      <c r="J168" s="248" t="s">
        <v>173</v>
      </c>
      <c r="K168" s="242">
        <v>2953.2</v>
      </c>
      <c r="L168" s="159" t="s">
        <v>27</v>
      </c>
      <c r="M168" s="249" t="s">
        <v>28</v>
      </c>
      <c r="N168" s="250" t="s">
        <v>221</v>
      </c>
      <c r="O168" s="221"/>
      <c r="P168" s="222"/>
      <c r="Q168" s="222"/>
      <c r="R168" s="222"/>
      <c r="S168" s="222"/>
      <c r="T168" s="222"/>
      <c r="U168" s="222"/>
    </row>
    <row r="169" spans="1:21" s="251" customFormat="1" ht="60.75" x14ac:dyDescent="0.5">
      <c r="A169" s="159">
        <v>58</v>
      </c>
      <c r="B169" s="241" t="s">
        <v>222</v>
      </c>
      <c r="C169" s="242">
        <v>8200</v>
      </c>
      <c r="D169" s="243">
        <f t="shared" si="8"/>
        <v>8200</v>
      </c>
      <c r="E169" s="271" t="s">
        <v>25</v>
      </c>
      <c r="F169" s="272" t="str">
        <f t="shared" si="6"/>
        <v>ห้างหุ้นส่วนจำกัด เดอะ สกาย ซิสเต็มส์, 8132 บาท</v>
      </c>
      <c r="G169" s="245" t="s">
        <v>70</v>
      </c>
      <c r="H169" s="246">
        <v>8132</v>
      </c>
      <c r="I169" s="287" t="str">
        <f t="shared" si="7"/>
        <v>ห้างหุ้นส่วนจำกัด เดอะ สกาย ซิสเต็มส์, 8132 บาท</v>
      </c>
      <c r="J169" s="248" t="s">
        <v>70</v>
      </c>
      <c r="K169" s="242">
        <v>8132</v>
      </c>
      <c r="L169" s="159" t="s">
        <v>27</v>
      </c>
      <c r="M169" s="249" t="s">
        <v>28</v>
      </c>
      <c r="N169" s="250" t="s">
        <v>223</v>
      </c>
      <c r="O169" s="221"/>
      <c r="P169" s="222"/>
      <c r="Q169" s="222"/>
      <c r="R169" s="222"/>
      <c r="S169" s="222"/>
      <c r="T169" s="222"/>
      <c r="U169" s="222"/>
    </row>
    <row r="170" spans="1:21" s="222" customFormat="1" x14ac:dyDescent="0.5">
      <c r="A170" s="211">
        <v>59</v>
      </c>
      <c r="B170" s="230" t="s">
        <v>224</v>
      </c>
      <c r="C170" s="288">
        <v>100000</v>
      </c>
      <c r="D170" s="288">
        <f t="shared" si="8"/>
        <v>100000</v>
      </c>
      <c r="E170" s="265" t="s">
        <v>25</v>
      </c>
      <c r="F170" s="314" t="str">
        <f t="shared" si="6"/>
        <v>บริษัท ธีร์ บิสิเนส ซัพพลาย จำกัด, 100000 บาท</v>
      </c>
      <c r="G170" s="230" t="s">
        <v>225</v>
      </c>
      <c r="H170" s="289">
        <v>100000</v>
      </c>
      <c r="I170" s="316" t="str">
        <f t="shared" ref="I170" si="9">+J170&amp;" , "&amp;K170&amp;" บาท"</f>
        <v>บริษัท ธีร์ บิสิเนส ซัพพลาย จำกัด , 100000 บาท</v>
      </c>
      <c r="J170" s="230" t="s">
        <v>225</v>
      </c>
      <c r="K170" s="289">
        <v>100000</v>
      </c>
      <c r="L170" s="211" t="s">
        <v>27</v>
      </c>
      <c r="M170" s="265" t="str">
        <f>+N170</f>
        <v>ใบสั่งจ้าง 31/2568</v>
      </c>
      <c r="N170" s="290" t="s">
        <v>226</v>
      </c>
      <c r="O170" s="221"/>
    </row>
    <row r="171" spans="1:21" s="61" customFormat="1" x14ac:dyDescent="0.55000000000000004">
      <c r="A171" s="108"/>
      <c r="B171" s="52"/>
      <c r="C171" s="53"/>
      <c r="D171" s="53"/>
      <c r="E171" s="51"/>
      <c r="F171" s="315"/>
      <c r="G171" s="160"/>
      <c r="H171" s="60"/>
      <c r="I171" s="317"/>
      <c r="J171" s="160"/>
      <c r="K171" s="60"/>
      <c r="L171" s="108"/>
      <c r="M171" s="267" t="str">
        <f>"ลว. "&amp;N171</f>
        <v>ลว. 21 พย 67</v>
      </c>
      <c r="N171" s="184" t="s">
        <v>68</v>
      </c>
      <c r="O171" s="200"/>
      <c r="P171" s="8"/>
      <c r="Q171" s="8"/>
      <c r="R171" s="8"/>
      <c r="S171" s="8"/>
      <c r="T171" s="8"/>
      <c r="U171" s="8"/>
    </row>
    <row r="172" spans="1:21" s="222" customFormat="1" x14ac:dyDescent="0.5">
      <c r="A172" s="211">
        <v>60</v>
      </c>
      <c r="B172" s="230" t="s">
        <v>227</v>
      </c>
      <c r="C172" s="224">
        <v>500000</v>
      </c>
      <c r="D172" s="288">
        <f>+C172</f>
        <v>500000</v>
      </c>
      <c r="E172" s="211" t="s">
        <v>25</v>
      </c>
      <c r="F172" s="308" t="str">
        <f>+G172&amp;","&amp;H172&amp;" บาท"</f>
        <v>นางสาวธีรนันท์ จึงสุทธิวงษ์,493000 บาท</v>
      </c>
      <c r="G172" s="212" t="s">
        <v>228</v>
      </c>
      <c r="H172" s="289">
        <v>493000</v>
      </c>
      <c r="I172" s="311" t="str">
        <f>+J172&amp;","&amp;K172&amp;" บาท"</f>
        <v>นางสาวธีรนันท์ จึงสุทธิวงษ์,493000 บาท</v>
      </c>
      <c r="J172" s="212" t="s">
        <v>228</v>
      </c>
      <c r="K172" s="289">
        <v>493000</v>
      </c>
      <c r="L172" s="211" t="s">
        <v>27</v>
      </c>
      <c r="M172" s="228" t="str">
        <f>+N172</f>
        <v>ใบสั่งจ้าง 23/2568</v>
      </c>
      <c r="N172" s="290" t="s">
        <v>229</v>
      </c>
      <c r="O172" s="221"/>
    </row>
    <row r="173" spans="1:21" s="222" customFormat="1" x14ac:dyDescent="0.5">
      <c r="A173" s="211"/>
      <c r="B173" s="212" t="s">
        <v>230</v>
      </c>
      <c r="C173" s="288"/>
      <c r="D173" s="288"/>
      <c r="E173" s="211"/>
      <c r="F173" s="309"/>
      <c r="G173" s="292"/>
      <c r="H173" s="289"/>
      <c r="I173" s="312"/>
      <c r="J173" s="292"/>
      <c r="K173" s="289"/>
      <c r="L173" s="211"/>
      <c r="M173" s="228" t="str">
        <f>"ลว. "&amp;N173</f>
        <v>ลว. 4 พย 67</v>
      </c>
      <c r="N173" s="290" t="s">
        <v>35</v>
      </c>
      <c r="O173" s="221"/>
    </row>
    <row r="174" spans="1:21" s="61" customFormat="1" x14ac:dyDescent="0.55000000000000004">
      <c r="A174" s="108"/>
      <c r="B174" s="52"/>
      <c r="C174" s="53"/>
      <c r="D174" s="53"/>
      <c r="E174" s="108"/>
      <c r="F174" s="310"/>
      <c r="G174" s="161"/>
      <c r="H174" s="60"/>
      <c r="I174" s="313"/>
      <c r="J174" s="161"/>
      <c r="K174" s="60"/>
      <c r="L174" s="108"/>
      <c r="M174" s="241"/>
      <c r="N174" s="184"/>
      <c r="O174" s="200"/>
      <c r="P174" s="8"/>
      <c r="Q174" s="8"/>
      <c r="R174" s="8"/>
      <c r="S174" s="8"/>
      <c r="T174" s="8"/>
      <c r="U174" s="8"/>
    </row>
    <row r="175" spans="1:21" x14ac:dyDescent="0.55000000000000004">
      <c r="A175" s="102">
        <v>61</v>
      </c>
      <c r="B175" s="162" t="s">
        <v>231</v>
      </c>
      <c r="C175" s="105">
        <v>65820</v>
      </c>
      <c r="D175" s="45">
        <f t="shared" ref="D175" si="10">+C175</f>
        <v>65820</v>
      </c>
      <c r="E175" s="163" t="s">
        <v>25</v>
      </c>
      <c r="F175" s="308" t="str">
        <f t="shared" ref="F175" si="11">+G175&amp;", "&amp;H175&amp;" บาท"</f>
        <v>ร้าน สหกรณ์เทเวศน์ จำกัด, 38340 บาท</v>
      </c>
      <c r="G175" s="293" t="s">
        <v>232</v>
      </c>
      <c r="H175" s="294">
        <v>38340</v>
      </c>
      <c r="I175" s="311" t="str">
        <f t="shared" ref="I175" si="12">+J175&amp;" , "&amp;K175&amp;" บาท"</f>
        <v>ร้าน สหกรณ์เทเวศน์ จำกัด , 38340 บาท</v>
      </c>
      <c r="J175" s="162" t="s">
        <v>232</v>
      </c>
      <c r="K175" s="105">
        <v>38340</v>
      </c>
      <c r="L175" s="102" t="s">
        <v>27</v>
      </c>
      <c r="M175" s="320" t="s">
        <v>28</v>
      </c>
      <c r="N175" s="191" t="s">
        <v>233</v>
      </c>
      <c r="O175" s="200"/>
    </row>
    <row r="176" spans="1:21" s="251" customFormat="1" ht="40.5" customHeight="1" x14ac:dyDescent="0.5">
      <c r="A176" s="159"/>
      <c r="B176" s="252" t="s">
        <v>234</v>
      </c>
      <c r="C176" s="297"/>
      <c r="D176" s="297"/>
      <c r="E176" s="159"/>
      <c r="F176" s="310"/>
      <c r="G176" s="295"/>
      <c r="H176" s="296"/>
      <c r="I176" s="313"/>
      <c r="J176" s="295"/>
      <c r="K176" s="296"/>
      <c r="L176" s="159"/>
      <c r="M176" s="319"/>
      <c r="N176" s="298" t="s">
        <v>235</v>
      </c>
      <c r="O176" s="221"/>
      <c r="P176" s="222"/>
      <c r="Q176" s="222"/>
      <c r="R176" s="222"/>
      <c r="S176" s="222"/>
      <c r="T176" s="222"/>
      <c r="U176" s="222"/>
    </row>
    <row r="177" spans="1:21" s="222" customFormat="1" ht="81" customHeight="1" x14ac:dyDescent="0.5">
      <c r="A177" s="211">
        <v>62</v>
      </c>
      <c r="B177" s="260" t="s">
        <v>247</v>
      </c>
      <c r="C177" s="213">
        <v>1890</v>
      </c>
      <c r="D177" s="288">
        <f t="shared" ref="D177" si="13">+C177</f>
        <v>1890</v>
      </c>
      <c r="E177" s="228" t="s">
        <v>25</v>
      </c>
      <c r="F177" s="211" t="str">
        <f t="shared" ref="F177" si="14">+G177&amp;", "&amp;H177&amp;" บาท"</f>
        <v>นายสมศักดิ์ รอบรู้, 1890 บาท</v>
      </c>
      <c r="G177" s="230" t="s">
        <v>78</v>
      </c>
      <c r="H177" s="213">
        <v>1890</v>
      </c>
      <c r="I177" s="213" t="str">
        <f t="shared" ref="I177" si="15">+J177&amp;" , "&amp;K177&amp;" บาท"</f>
        <v>นายสมศักดิ์ รอบรู้ , 1890 บาท</v>
      </c>
      <c r="J177" s="230" t="s">
        <v>78</v>
      </c>
      <c r="K177" s="213">
        <v>1890</v>
      </c>
      <c r="L177" s="211" t="s">
        <v>27</v>
      </c>
      <c r="M177" s="320" t="s">
        <v>28</v>
      </c>
      <c r="N177" s="220" t="s">
        <v>79</v>
      </c>
      <c r="O177" s="221"/>
    </row>
    <row r="178" spans="1:21" s="61" customFormat="1" x14ac:dyDescent="0.55000000000000004">
      <c r="A178" s="51"/>
      <c r="B178" s="75"/>
      <c r="C178" s="31"/>
      <c r="D178" s="53"/>
      <c r="E178" s="25"/>
      <c r="F178" s="51"/>
      <c r="G178" s="121"/>
      <c r="H178" s="164"/>
      <c r="I178" s="88"/>
      <c r="J178" s="165"/>
      <c r="K178" s="31"/>
      <c r="L178" s="32"/>
      <c r="M178" s="319"/>
      <c r="N178" s="187"/>
      <c r="O178" s="200"/>
      <c r="P178" s="8"/>
      <c r="Q178" s="8"/>
      <c r="R178" s="8"/>
      <c r="S178" s="8"/>
      <c r="T178" s="8"/>
      <c r="U178" s="8"/>
    </row>
    <row r="179" spans="1:21" x14ac:dyDescent="0.55000000000000004">
      <c r="A179" s="38">
        <v>63</v>
      </c>
      <c r="B179" s="70" t="s">
        <v>81</v>
      </c>
      <c r="C179" s="71">
        <v>2645</v>
      </c>
      <c r="D179" s="45">
        <f t="shared" ref="D179" si="16">+C179</f>
        <v>2645</v>
      </c>
      <c r="E179" s="163" t="s">
        <v>25</v>
      </c>
      <c r="F179" s="38" t="str">
        <f t="shared" ref="F179" si="17">+G179&amp;", "&amp;H179&amp;" บาท"</f>
        <v>นายสมศักดิ์ รอบรู้, 2645 บาท</v>
      </c>
      <c r="G179" s="117" t="s">
        <v>78</v>
      </c>
      <c r="H179" s="71">
        <v>2645</v>
      </c>
      <c r="I179" s="71" t="str">
        <f t="shared" ref="I179" si="18">+J179&amp;" , "&amp;K179&amp;" บาท"</f>
        <v>นายสมศักดิ์ รอบรู้ , 2645 บาท</v>
      </c>
      <c r="J179" s="117" t="s">
        <v>78</v>
      </c>
      <c r="K179" s="71">
        <v>2645</v>
      </c>
      <c r="L179" s="102" t="s">
        <v>27</v>
      </c>
      <c r="M179" s="320" t="s">
        <v>28</v>
      </c>
      <c r="N179" s="185" t="s">
        <v>82</v>
      </c>
      <c r="O179" s="200"/>
    </row>
    <row r="180" spans="1:21" ht="36" customHeight="1" x14ac:dyDescent="0.55000000000000004">
      <c r="A180" s="38"/>
      <c r="B180" s="70" t="s">
        <v>236</v>
      </c>
      <c r="C180" s="23"/>
      <c r="D180" s="45"/>
      <c r="E180" s="15"/>
      <c r="F180" s="51"/>
      <c r="G180" s="117"/>
      <c r="H180" s="17"/>
      <c r="I180" s="88"/>
      <c r="J180" s="166"/>
      <c r="K180" s="23"/>
      <c r="L180" s="24"/>
      <c r="M180" s="319"/>
      <c r="N180" s="186"/>
      <c r="O180" s="200"/>
    </row>
    <row r="181" spans="1:21" s="205" customFormat="1" ht="60.75" x14ac:dyDescent="0.5">
      <c r="A181" s="178">
        <v>64</v>
      </c>
      <c r="B181" s="204" t="s">
        <v>237</v>
      </c>
      <c r="C181" s="205">
        <v>14600</v>
      </c>
      <c r="D181" s="206">
        <v>14600</v>
      </c>
      <c r="E181" s="205" t="s">
        <v>25</v>
      </c>
      <c r="F181" s="205" t="s">
        <v>238</v>
      </c>
      <c r="G181" s="205" t="s">
        <v>239</v>
      </c>
      <c r="H181" s="205">
        <v>14600</v>
      </c>
      <c r="I181" s="299" t="s">
        <v>238</v>
      </c>
      <c r="J181" s="205" t="s">
        <v>239</v>
      </c>
      <c r="K181" s="205">
        <v>14600</v>
      </c>
      <c r="L181" s="207" t="s">
        <v>27</v>
      </c>
      <c r="M181" s="269" t="s">
        <v>28</v>
      </c>
      <c r="N181" s="208" t="s">
        <v>240</v>
      </c>
      <c r="O181" s="209"/>
      <c r="P181" s="210"/>
      <c r="Q181" s="210"/>
      <c r="R181" s="210"/>
      <c r="S181" s="210"/>
      <c r="T181" s="210"/>
      <c r="U181" s="210"/>
    </row>
  </sheetData>
  <mergeCells count="50"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  <mergeCell ref="M68:M70"/>
    <mergeCell ref="M8:M10"/>
    <mergeCell ref="M39:M41"/>
    <mergeCell ref="M42:M44"/>
    <mergeCell ref="M45:M47"/>
    <mergeCell ref="M48:M50"/>
    <mergeCell ref="M51:M53"/>
    <mergeCell ref="M54:M56"/>
    <mergeCell ref="M57:M59"/>
    <mergeCell ref="M60:M62"/>
    <mergeCell ref="M63:M64"/>
    <mergeCell ref="M65:M67"/>
    <mergeCell ref="M133:M135"/>
    <mergeCell ref="M71:M73"/>
    <mergeCell ref="M74:M76"/>
    <mergeCell ref="M77:M79"/>
    <mergeCell ref="M80:M82"/>
    <mergeCell ref="M83:M85"/>
    <mergeCell ref="M86:M88"/>
    <mergeCell ref="M89:M91"/>
    <mergeCell ref="M92:M94"/>
    <mergeCell ref="M101:M103"/>
    <mergeCell ref="M104:M106"/>
    <mergeCell ref="M113:M115"/>
    <mergeCell ref="M136:M138"/>
    <mergeCell ref="M154:M155"/>
    <mergeCell ref="M175:M176"/>
    <mergeCell ref="M177:M178"/>
    <mergeCell ref="M179:M180"/>
    <mergeCell ref="M161:M164"/>
    <mergeCell ref="M141:M142"/>
    <mergeCell ref="M148:M149"/>
    <mergeCell ref="M150:M152"/>
    <mergeCell ref="M165:M166"/>
    <mergeCell ref="F172:F174"/>
    <mergeCell ref="I172:I174"/>
    <mergeCell ref="F170:F171"/>
    <mergeCell ref="I170:I171"/>
    <mergeCell ref="F175:F176"/>
    <mergeCell ref="I175:I176"/>
  </mergeCells>
  <phoneticPr fontId="9" type="noConversion"/>
  <pageMargins left="0.31496062992125984" right="0.27559055118110237" top="0.35433070866141736" bottom="0.31496062992125984" header="0.31496062992125984" footer="0.31496062992125984"/>
  <pageSetup paperSize="9" scale="5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 67</vt:lpstr>
      <vt:lpstr>'พ.ย. 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2026-06-30T02:54:48Z</cp:lastPrinted>
  <dcterms:created xsi:type="dcterms:W3CDTF">2026-06-30T02:31:50Z</dcterms:created>
  <dcterms:modified xsi:type="dcterms:W3CDTF">2026-06-30T02:55:10Z</dcterms:modified>
</cp:coreProperties>
</file>